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B:\Consulting\GTI begin 2012_9\post NOPR 2_10_2015\100k runs\"/>
    </mc:Choice>
  </mc:AlternateContent>
  <bookViews>
    <workbookView xWindow="0" yWindow="0" windowWidth="27180" windowHeight="9600" activeTab="1"/>
  </bookViews>
  <sheets>
    <sheet name="Decision Making Parametrics" sheetId="37" r:id="rId1"/>
    <sheet name="Report Tables" sheetId="49" r:id="rId2"/>
    <sheet name="0 vs Int 5" sheetId="45" r:id="rId3"/>
    <sheet name="90 % summary" sheetId="31" r:id="rId4"/>
    <sheet name="92 % summary" sheetId="30" r:id="rId5"/>
    <sheet name="95 % summary" sheetId="32" r:id="rId6"/>
    <sheet name="98 % summary" sheetId="33" r:id="rId7"/>
    <sheet name="Scenario 0" sheetId="1" r:id="rId8"/>
    <sheet name="Scenario 24" sheetId="46" r:id="rId9"/>
    <sheet name="Scenario I-16" sheetId="47" r:id="rId10"/>
    <sheet name="Scenario Int-5" sheetId="48" r:id="rId11"/>
  </sheets>
  <calcPr calcId="152511" calcMode="manual" calcCompleted="0"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R26" i="48" l="1"/>
  <c r="AR11" i="48"/>
  <c r="BD26" i="47"/>
  <c r="AR26" i="47"/>
  <c r="BD25" i="47"/>
  <c r="AR25" i="47"/>
  <c r="BD24" i="47"/>
  <c r="AR24" i="47"/>
  <c r="BD23" i="47"/>
  <c r="AR23" i="47"/>
  <c r="BD11" i="47"/>
  <c r="AR11" i="47"/>
  <c r="BD10" i="47"/>
  <c r="AR10" i="47"/>
  <c r="BD9" i="47"/>
  <c r="AR9" i="47"/>
  <c r="AR8" i="47"/>
  <c r="BD25" i="46"/>
  <c r="AR25" i="46"/>
  <c r="BD24" i="46"/>
  <c r="AR24" i="46"/>
  <c r="BD10" i="46"/>
  <c r="AR10" i="46"/>
  <c r="AR23" i="46" l="1"/>
  <c r="BD8" i="46"/>
  <c r="BD23" i="46"/>
  <c r="AR11" i="46"/>
  <c r="AR26" i="46"/>
  <c r="BD11" i="46"/>
  <c r="BD26" i="46"/>
  <c r="AR9" i="48"/>
  <c r="BD11" i="48"/>
  <c r="BD24" i="48"/>
  <c r="BD9" i="48"/>
  <c r="AR23" i="48"/>
  <c r="AR8" i="48"/>
  <c r="AR25" i="48"/>
  <c r="AR10" i="48"/>
  <c r="BD23" i="48"/>
  <c r="BD25" i="48"/>
  <c r="BD8" i="48"/>
  <c r="BD26" i="48"/>
  <c r="BD10" i="48"/>
  <c r="AR24" i="48"/>
  <c r="BD8" i="47"/>
  <c r="BD9" i="46"/>
  <c r="AR9" i="46"/>
  <c r="AR8" i="46"/>
  <c r="BD26" i="1"/>
  <c r="AR23" i="1"/>
  <c r="BD23" i="1"/>
  <c r="BD25" i="1"/>
  <c r="BD24" i="1"/>
  <c r="AR24" i="1"/>
  <c r="AR26" i="1"/>
  <c r="AR25" i="1"/>
  <c r="B6" i="33"/>
  <c r="B5" i="33"/>
  <c r="B4" i="33"/>
  <c r="B6" i="32"/>
  <c r="B5" i="32"/>
  <c r="B4" i="32"/>
  <c r="B6" i="30"/>
  <c r="B5" i="30"/>
  <c r="B4" i="30"/>
  <c r="B3" i="33"/>
  <c r="B3" i="32"/>
  <c r="B3" i="31"/>
  <c r="B4" i="31"/>
  <c r="B5" i="31"/>
  <c r="B6" i="31"/>
  <c r="U34" i="45" l="1"/>
  <c r="S34" i="45"/>
  <c r="U31" i="45"/>
  <c r="S31" i="45"/>
  <c r="U32" i="45"/>
  <c r="S32" i="45"/>
  <c r="S7" i="45"/>
  <c r="U7" i="45"/>
  <c r="J6" i="33"/>
  <c r="J14" i="49" s="1"/>
  <c r="D6" i="31"/>
  <c r="D5" i="49" s="1"/>
  <c r="D6" i="30"/>
  <c r="D8" i="49" s="1"/>
  <c r="J6" i="30"/>
  <c r="J8" i="49" s="1"/>
  <c r="D6" i="32"/>
  <c r="D11" i="49" s="1"/>
  <c r="J6" i="32"/>
  <c r="J11" i="49" s="1"/>
  <c r="S5" i="45"/>
  <c r="U5" i="45"/>
  <c r="S8" i="45"/>
  <c r="U8" i="45"/>
  <c r="D6" i="33"/>
  <c r="D14" i="49" s="1"/>
  <c r="J6" i="31"/>
  <c r="J5" i="49" s="1"/>
  <c r="Y17" i="45"/>
  <c r="W17" i="45"/>
  <c r="Y34" i="45"/>
  <c r="W34" i="45"/>
  <c r="S33" i="45"/>
  <c r="U33" i="45"/>
  <c r="Y14" i="45"/>
  <c r="W14" i="45"/>
  <c r="Y32" i="45"/>
  <c r="W32" i="45"/>
  <c r="Y16" i="45"/>
  <c r="W16" i="45"/>
  <c r="Y26" i="45"/>
  <c r="W26" i="45"/>
  <c r="L6" i="33"/>
  <c r="L14" i="49" s="1"/>
  <c r="U6" i="45"/>
  <c r="S6" i="45"/>
  <c r="Y31" i="45"/>
  <c r="W31" i="45"/>
  <c r="Y15" i="45"/>
  <c r="W15" i="45"/>
  <c r="Y33" i="45"/>
  <c r="W33" i="45"/>
  <c r="Y23" i="45"/>
  <c r="W23" i="45"/>
  <c r="L6" i="31"/>
  <c r="L5" i="49" s="1"/>
  <c r="Y24" i="45"/>
  <c r="W24" i="45"/>
  <c r="L6" i="30"/>
  <c r="L8" i="49" s="1"/>
  <c r="Y25" i="45"/>
  <c r="W25" i="45"/>
  <c r="L6" i="32"/>
  <c r="L11" i="49" s="1"/>
  <c r="T55" i="48"/>
  <c r="H55" i="48"/>
  <c r="X34" i="45" s="1"/>
  <c r="T54" i="48"/>
  <c r="H54" i="48"/>
  <c r="X33" i="45" s="1"/>
  <c r="T53" i="48"/>
  <c r="H53" i="48"/>
  <c r="X32" i="45" s="1"/>
  <c r="T52" i="48"/>
  <c r="H52" i="48"/>
  <c r="X31" i="45" s="1"/>
  <c r="T40" i="48"/>
  <c r="H40" i="48"/>
  <c r="T34" i="45" s="1"/>
  <c r="T39" i="48"/>
  <c r="H39" i="48"/>
  <c r="T33" i="45" s="1"/>
  <c r="T38" i="48"/>
  <c r="H38" i="48"/>
  <c r="T32" i="45" s="1"/>
  <c r="T37" i="48"/>
  <c r="H37" i="48"/>
  <c r="T31" i="45" s="1"/>
  <c r="AF26" i="48"/>
  <c r="X26" i="45" s="1"/>
  <c r="T26" i="48"/>
  <c r="X17" i="45" s="1"/>
  <c r="H26" i="48"/>
  <c r="AF25" i="48"/>
  <c r="X25" i="45" s="1"/>
  <c r="T25" i="48"/>
  <c r="X16" i="45" s="1"/>
  <c r="H25" i="48"/>
  <c r="AF24" i="48"/>
  <c r="X24" i="45" s="1"/>
  <c r="T24" i="48"/>
  <c r="X15" i="45" s="1"/>
  <c r="H24" i="48"/>
  <c r="AF23" i="48"/>
  <c r="X23" i="45" s="1"/>
  <c r="T23" i="48"/>
  <c r="X14" i="45" s="1"/>
  <c r="H23" i="48"/>
  <c r="AF11" i="48"/>
  <c r="T11" i="48"/>
  <c r="H11" i="48"/>
  <c r="T8" i="45" s="1"/>
  <c r="AF10" i="48"/>
  <c r="T10" i="48"/>
  <c r="H10" i="48"/>
  <c r="T7" i="45" s="1"/>
  <c r="AF9" i="48"/>
  <c r="T9" i="48"/>
  <c r="H9" i="48"/>
  <c r="T6" i="45" s="1"/>
  <c r="AF8" i="48"/>
  <c r="T8" i="48"/>
  <c r="H8" i="48"/>
  <c r="T5" i="45" s="1"/>
  <c r="K5" i="33" l="1"/>
  <c r="G5" i="33"/>
  <c r="G5" i="30"/>
  <c r="K5" i="30"/>
  <c r="K5" i="32"/>
  <c r="L5" i="31"/>
  <c r="H5" i="30"/>
  <c r="C5" i="30"/>
  <c r="E5" i="31"/>
  <c r="G5" i="31"/>
  <c r="F5" i="33"/>
  <c r="K5" i="31"/>
  <c r="H5" i="33"/>
  <c r="L5" i="32"/>
  <c r="C5" i="31"/>
  <c r="I5" i="33"/>
  <c r="G5" i="32"/>
  <c r="L5" i="30"/>
  <c r="I5" i="30"/>
  <c r="C5" i="32"/>
  <c r="I5" i="32"/>
  <c r="C5" i="33"/>
  <c r="F5" i="30"/>
  <c r="H5" i="32"/>
  <c r="L5" i="33"/>
  <c r="F5" i="31"/>
  <c r="F5" i="32"/>
  <c r="H5" i="31"/>
  <c r="I5" i="31"/>
  <c r="D5" i="33"/>
  <c r="J5" i="33"/>
  <c r="D5" i="31"/>
  <c r="J5" i="31"/>
  <c r="D5" i="30"/>
  <c r="J5" i="30"/>
  <c r="D5" i="32"/>
  <c r="J5" i="32"/>
  <c r="AB6" i="45"/>
  <c r="T24" i="45"/>
  <c r="T17" i="45"/>
  <c r="X8" i="45"/>
  <c r="AC7" i="45"/>
  <c r="U25" i="45"/>
  <c r="R26" i="45"/>
  <c r="G6" i="33"/>
  <c r="G14" i="49" s="1"/>
  <c r="Z8" i="45"/>
  <c r="R24" i="45"/>
  <c r="Z6" i="45"/>
  <c r="G6" i="30"/>
  <c r="G8" i="49" s="1"/>
  <c r="R17" i="45"/>
  <c r="V8" i="45"/>
  <c r="R14" i="45"/>
  <c r="V5" i="45"/>
  <c r="E6" i="31"/>
  <c r="E5" i="49" s="1"/>
  <c r="T14" i="45"/>
  <c r="X5" i="45"/>
  <c r="AB8" i="45"/>
  <c r="T26" i="45"/>
  <c r="AC8" i="45"/>
  <c r="U26" i="45"/>
  <c r="AC6" i="45"/>
  <c r="U24" i="45"/>
  <c r="S23" i="45"/>
  <c r="AA5" i="45"/>
  <c r="R5" i="45"/>
  <c r="C6" i="31"/>
  <c r="C5" i="49" s="1"/>
  <c r="R16" i="45"/>
  <c r="V7" i="45"/>
  <c r="U17" i="45"/>
  <c r="Y8" i="45"/>
  <c r="AB5" i="45"/>
  <c r="T23" i="45"/>
  <c r="V15" i="45"/>
  <c r="F6" i="30"/>
  <c r="F8" i="49" s="1"/>
  <c r="R23" i="45"/>
  <c r="G6" i="31"/>
  <c r="G5" i="49" s="1"/>
  <c r="Z5" i="45"/>
  <c r="Y7" i="45"/>
  <c r="U16" i="45"/>
  <c r="W6" i="45"/>
  <c r="S15" i="45"/>
  <c r="S17" i="45"/>
  <c r="W8" i="45"/>
  <c r="X7" i="45"/>
  <c r="T16" i="45"/>
  <c r="H6" i="33"/>
  <c r="H14" i="49" s="1"/>
  <c r="V26" i="45"/>
  <c r="F6" i="32"/>
  <c r="F11" i="49" s="1"/>
  <c r="V16" i="45"/>
  <c r="AC5" i="45"/>
  <c r="U23" i="45"/>
  <c r="C6" i="33"/>
  <c r="C14" i="49" s="1"/>
  <c r="R8" i="45"/>
  <c r="S16" i="45"/>
  <c r="W7" i="45"/>
  <c r="Y6" i="45"/>
  <c r="U15" i="45"/>
  <c r="C6" i="32"/>
  <c r="C11" i="49" s="1"/>
  <c r="R7" i="45"/>
  <c r="R34" i="45"/>
  <c r="I6" i="33"/>
  <c r="I14" i="49" s="1"/>
  <c r="T25" i="45"/>
  <c r="AB7" i="45"/>
  <c r="H6" i="32"/>
  <c r="H11" i="49" s="1"/>
  <c r="V25" i="45"/>
  <c r="F6" i="31"/>
  <c r="F5" i="49" s="1"/>
  <c r="V14" i="45"/>
  <c r="R15" i="45"/>
  <c r="V6" i="45"/>
  <c r="R32" i="45"/>
  <c r="I6" i="30"/>
  <c r="I8" i="49" s="1"/>
  <c r="H6" i="30"/>
  <c r="H8" i="49" s="1"/>
  <c r="V24" i="45"/>
  <c r="V33" i="45"/>
  <c r="K6" i="32"/>
  <c r="K11" i="49" s="1"/>
  <c r="V31" i="45"/>
  <c r="K6" i="31"/>
  <c r="K5" i="49" s="1"/>
  <c r="R6" i="45"/>
  <c r="C6" i="30"/>
  <c r="C8" i="49" s="1"/>
  <c r="V34" i="45"/>
  <c r="K6" i="33"/>
  <c r="K14" i="49" s="1"/>
  <c r="X6" i="45"/>
  <c r="T15" i="45"/>
  <c r="H6" i="31"/>
  <c r="H5" i="49" s="1"/>
  <c r="V23" i="45"/>
  <c r="S25" i="45"/>
  <c r="AA7" i="45"/>
  <c r="K6" i="30"/>
  <c r="K8" i="49" s="1"/>
  <c r="V32" i="45"/>
  <c r="U14" i="45"/>
  <c r="Y5" i="45"/>
  <c r="R25" i="45"/>
  <c r="G6" i="32"/>
  <c r="G11" i="49" s="1"/>
  <c r="Z7" i="45"/>
  <c r="S26" i="45"/>
  <c r="AA8" i="45"/>
  <c r="AA6" i="45"/>
  <c r="S24" i="45"/>
  <c r="R33" i="45"/>
  <c r="I6" i="32"/>
  <c r="I11" i="49" s="1"/>
  <c r="F6" i="33"/>
  <c r="F14" i="49" s="1"/>
  <c r="V17" i="45"/>
  <c r="W5" i="45"/>
  <c r="S14" i="45"/>
  <c r="R31" i="45"/>
  <c r="I6" i="31"/>
  <c r="I5" i="49" s="1"/>
  <c r="T55" i="47"/>
  <c r="H55" i="47"/>
  <c r="T54" i="47"/>
  <c r="H54" i="47"/>
  <c r="T53" i="47"/>
  <c r="H53" i="47"/>
  <c r="T52" i="47"/>
  <c r="H52" i="47"/>
  <c r="T40" i="47"/>
  <c r="H40" i="47"/>
  <c r="T39" i="47"/>
  <c r="H39" i="47"/>
  <c r="T38" i="47"/>
  <c r="H38" i="47"/>
  <c r="T37" i="47"/>
  <c r="H37" i="47"/>
  <c r="AF26" i="47"/>
  <c r="T26" i="47"/>
  <c r="H26" i="47"/>
  <c r="AF25" i="47"/>
  <c r="T25" i="47"/>
  <c r="H25" i="47"/>
  <c r="AF24" i="47"/>
  <c r="T24" i="47"/>
  <c r="H24" i="47"/>
  <c r="AF23" i="47"/>
  <c r="T23" i="47"/>
  <c r="H23" i="47"/>
  <c r="D17" i="47"/>
  <c r="AF11" i="47"/>
  <c r="T11" i="47"/>
  <c r="H11" i="47"/>
  <c r="AF10" i="47"/>
  <c r="T10" i="47"/>
  <c r="H10" i="47"/>
  <c r="AF9" i="47"/>
  <c r="T9" i="47"/>
  <c r="H9" i="47"/>
  <c r="AF8" i="47"/>
  <c r="T8" i="47"/>
  <c r="H8" i="47"/>
  <c r="C4" i="31" l="1"/>
  <c r="I4" i="33"/>
  <c r="D4" i="30"/>
  <c r="J4" i="30"/>
  <c r="D4" i="32"/>
  <c r="J4" i="32"/>
  <c r="C4" i="33"/>
  <c r="G4" i="31"/>
  <c r="K4" i="33"/>
  <c r="C4" i="30"/>
  <c r="D4" i="33"/>
  <c r="F4" i="33"/>
  <c r="G4" i="33"/>
  <c r="F4" i="31"/>
  <c r="K4" i="31"/>
  <c r="G4" i="30"/>
  <c r="F4" i="30"/>
  <c r="K4" i="30"/>
  <c r="G4" i="32"/>
  <c r="F4" i="32"/>
  <c r="K4" i="32"/>
  <c r="I4" i="30"/>
  <c r="I4" i="32"/>
  <c r="D4" i="31"/>
  <c r="H4" i="33"/>
  <c r="L4" i="33"/>
  <c r="I4" i="31"/>
  <c r="C4" i="32"/>
  <c r="E4" i="31"/>
  <c r="J4" i="33"/>
  <c r="J4" i="31"/>
  <c r="H4" i="31"/>
  <c r="L4" i="31"/>
  <c r="H4" i="30"/>
  <c r="L4" i="30"/>
  <c r="H4" i="32"/>
  <c r="L4" i="32"/>
  <c r="E4" i="30" l="1"/>
  <c r="E3" i="30"/>
  <c r="E7" i="49" s="1"/>
  <c r="E6" i="30"/>
  <c r="E8" i="49" s="1"/>
  <c r="E5" i="30"/>
  <c r="E6" i="33"/>
  <c r="E14" i="49" s="1"/>
  <c r="E5" i="33"/>
  <c r="E3" i="33"/>
  <c r="E13" i="49" s="1"/>
  <c r="E4" i="33"/>
  <c r="E6" i="32"/>
  <c r="E11" i="49" s="1"/>
  <c r="E5" i="32"/>
  <c r="E3" i="32"/>
  <c r="E10" i="49" s="1"/>
  <c r="E4" i="32"/>
  <c r="H55" i="46"/>
  <c r="T40" i="46"/>
  <c r="AF24" i="46"/>
  <c r="H24" i="46"/>
  <c r="D17" i="46"/>
  <c r="T11" i="46"/>
  <c r="H10" i="46"/>
  <c r="AF8" i="46"/>
  <c r="H8" i="46"/>
  <c r="H9" i="46" l="1"/>
  <c r="H25" i="46"/>
  <c r="H40" i="46"/>
  <c r="T54" i="46"/>
  <c r="T23" i="46"/>
  <c r="T24" i="46"/>
  <c r="T26" i="46"/>
  <c r="AF23" i="46"/>
  <c r="AF26" i="46"/>
  <c r="T37" i="46"/>
  <c r="H39" i="46"/>
  <c r="T53" i="46"/>
  <c r="H53" i="46"/>
  <c r="T8" i="46"/>
  <c r="H11" i="46"/>
  <c r="AF11" i="46"/>
  <c r="T25" i="46"/>
  <c r="T38" i="46"/>
  <c r="AF25" i="46"/>
  <c r="AF9" i="46"/>
  <c r="T10" i="46"/>
  <c r="T39" i="46"/>
  <c r="T52" i="46"/>
  <c r="H54" i="46"/>
  <c r="T55" i="46"/>
  <c r="H23" i="46"/>
  <c r="H26" i="46"/>
  <c r="H38" i="46"/>
  <c r="H37" i="46"/>
  <c r="H52" i="46"/>
  <c r="T9" i="46"/>
  <c r="AF10" i="46"/>
  <c r="J34" i="45"/>
  <c r="H34" i="45"/>
  <c r="L3" i="33"/>
  <c r="L13" i="49" s="1"/>
  <c r="J3" i="33"/>
  <c r="J13" i="49" s="1"/>
  <c r="F34" i="45"/>
  <c r="D34" i="45"/>
  <c r="D3" i="33"/>
  <c r="D13" i="49" s="1"/>
  <c r="J17" i="45"/>
  <c r="H17" i="45"/>
  <c r="J26" i="45"/>
  <c r="H26" i="45"/>
  <c r="H3" i="33" l="1"/>
  <c r="H13" i="49" s="1"/>
  <c r="G26" i="45"/>
  <c r="C34" i="45"/>
  <c r="I3" i="33"/>
  <c r="I13" i="49" s="1"/>
  <c r="G34" i="45"/>
  <c r="K3" i="33"/>
  <c r="K13" i="49" s="1"/>
  <c r="F3" i="33"/>
  <c r="F13" i="49" s="1"/>
  <c r="G17" i="45"/>
  <c r="C3" i="33" l="1"/>
  <c r="C13" i="49" s="1"/>
  <c r="J33" i="45" l="1"/>
  <c r="H33" i="45"/>
  <c r="L3" i="32"/>
  <c r="L10" i="49" s="1"/>
  <c r="F33" i="45"/>
  <c r="D33" i="45"/>
  <c r="J3" i="32"/>
  <c r="J10" i="49" s="1"/>
  <c r="J16" i="45"/>
  <c r="H16" i="45"/>
  <c r="D3" i="32"/>
  <c r="D10" i="49" s="1"/>
  <c r="J25" i="45"/>
  <c r="H25" i="45"/>
  <c r="D16" i="45"/>
  <c r="C16" i="45"/>
  <c r="F16" i="45"/>
  <c r="F25" i="45"/>
  <c r="D25" i="45"/>
  <c r="C3" i="32"/>
  <c r="C10" i="49" s="1"/>
  <c r="C33" i="45" l="1"/>
  <c r="I3" i="32"/>
  <c r="I10" i="49" s="1"/>
  <c r="F3" i="32"/>
  <c r="F10" i="49" s="1"/>
  <c r="G16" i="45"/>
  <c r="H3" i="32"/>
  <c r="H10" i="49" s="1"/>
  <c r="G25" i="45"/>
  <c r="G3" i="32"/>
  <c r="G10" i="49" s="1"/>
  <c r="C25" i="45"/>
  <c r="K3" i="32"/>
  <c r="K10" i="49" s="1"/>
  <c r="G33" i="45"/>
  <c r="J32" i="45" l="1"/>
  <c r="H32" i="45"/>
  <c r="L3" i="30"/>
  <c r="L7" i="49" s="1"/>
  <c r="F32" i="45"/>
  <c r="D32" i="45"/>
  <c r="J3" i="30"/>
  <c r="J7" i="49" s="1"/>
  <c r="D3" i="30"/>
  <c r="D7" i="49" s="1"/>
  <c r="J15" i="45"/>
  <c r="H15" i="45"/>
  <c r="J24" i="45"/>
  <c r="H24" i="45"/>
  <c r="D15" i="45"/>
  <c r="F15" i="45"/>
  <c r="C15" i="45"/>
  <c r="F24" i="45"/>
  <c r="D24" i="45"/>
  <c r="H3" i="30" l="1"/>
  <c r="H7" i="49" s="1"/>
  <c r="G24" i="45"/>
  <c r="G32" i="45"/>
  <c r="K3" i="30"/>
  <c r="K7" i="49" s="1"/>
  <c r="G3" i="30"/>
  <c r="G7" i="49" s="1"/>
  <c r="C24" i="45"/>
  <c r="F3" i="30"/>
  <c r="F7" i="49" s="1"/>
  <c r="G15" i="45"/>
  <c r="I3" i="30"/>
  <c r="I7" i="49" s="1"/>
  <c r="C32" i="45"/>
  <c r="C3" i="30"/>
  <c r="C7" i="49" s="1"/>
  <c r="BD10" i="1"/>
  <c r="BD9" i="1"/>
  <c r="D31" i="45" l="1"/>
  <c r="T11" i="1"/>
  <c r="E17" i="45" s="1"/>
  <c r="C17" i="45"/>
  <c r="F17" i="45"/>
  <c r="D17" i="45"/>
  <c r="C31" i="45"/>
  <c r="I3" i="31"/>
  <c r="I4" i="49" s="1"/>
  <c r="C14" i="45"/>
  <c r="G5" i="45"/>
  <c r="E3" i="31"/>
  <c r="E4" i="49" s="1"/>
  <c r="F31" i="45"/>
  <c r="C23" i="45"/>
  <c r="K5" i="45"/>
  <c r="G3" i="31"/>
  <c r="G4" i="49" s="1"/>
  <c r="T53" i="1"/>
  <c r="T54" i="1"/>
  <c r="T55" i="1"/>
  <c r="H53" i="1"/>
  <c r="I32" i="45" s="1"/>
  <c r="H54" i="1"/>
  <c r="I33" i="45" s="1"/>
  <c r="H55" i="1"/>
  <c r="I34" i="45" s="1"/>
  <c r="T38" i="1"/>
  <c r="T39" i="1"/>
  <c r="T40" i="1"/>
  <c r="H38" i="1"/>
  <c r="E32" i="45" s="1"/>
  <c r="H39" i="1"/>
  <c r="E33" i="45" s="1"/>
  <c r="H40" i="1"/>
  <c r="E34" i="45" s="1"/>
  <c r="H24" i="1"/>
  <c r="H25" i="1"/>
  <c r="H26" i="1"/>
  <c r="AF25" i="1"/>
  <c r="I25" i="45" s="1"/>
  <c r="AF24" i="1"/>
  <c r="I24" i="45" s="1"/>
  <c r="AF9" i="1"/>
  <c r="E24" i="45" s="1"/>
  <c r="AF26" i="1"/>
  <c r="I26" i="45" s="1"/>
  <c r="T24" i="1"/>
  <c r="I15" i="45" s="1"/>
  <c r="T25" i="1"/>
  <c r="I16" i="45" s="1"/>
  <c r="T26" i="1"/>
  <c r="I17" i="45" s="1"/>
  <c r="BD11" i="1"/>
  <c r="AR10" i="1"/>
  <c r="AR9" i="1"/>
  <c r="AR11" i="1"/>
  <c r="AF10" i="1"/>
  <c r="E25" i="45" s="1"/>
  <c r="F26" i="45"/>
  <c r="AF11" i="1"/>
  <c r="E26" i="45" s="1"/>
  <c r="D26" i="45"/>
  <c r="T9" i="1"/>
  <c r="E15" i="45" s="1"/>
  <c r="T10" i="1"/>
  <c r="E16" i="45" s="1"/>
  <c r="H9" i="1"/>
  <c r="H10" i="1"/>
  <c r="H11" i="1"/>
  <c r="L3" i="31"/>
  <c r="L4" i="49" s="1"/>
  <c r="T52" i="1"/>
  <c r="J3" i="31"/>
  <c r="J4" i="49" s="1"/>
  <c r="T37" i="1"/>
  <c r="J31" i="45"/>
  <c r="H31" i="45"/>
  <c r="H52" i="1"/>
  <c r="I31" i="45" s="1"/>
  <c r="H37" i="1"/>
  <c r="E31" i="45" s="1"/>
  <c r="J14" i="45"/>
  <c r="H14" i="45"/>
  <c r="J23" i="45"/>
  <c r="H23" i="45"/>
  <c r="AF23" i="1"/>
  <c r="I23" i="45" s="1"/>
  <c r="T23" i="1"/>
  <c r="I14" i="45" s="1"/>
  <c r="BD8" i="1"/>
  <c r="AR8" i="1"/>
  <c r="AF8" i="1"/>
  <c r="D3" i="31"/>
  <c r="D4" i="49" s="1"/>
  <c r="T8" i="1"/>
  <c r="H23" i="1"/>
  <c r="C3" i="31"/>
  <c r="C4" i="49" s="1"/>
  <c r="G23" i="45" l="1"/>
  <c r="H3" i="31"/>
  <c r="H4" i="49" s="1"/>
  <c r="G14" i="45"/>
  <c r="F3" i="31"/>
  <c r="F4" i="49" s="1"/>
  <c r="M5" i="45"/>
  <c r="E23" i="45"/>
  <c r="D14" i="45"/>
  <c r="H5" i="45"/>
  <c r="L5" i="45"/>
  <c r="D23" i="45"/>
  <c r="J5" i="45"/>
  <c r="F14" i="45"/>
  <c r="G31" i="45"/>
  <c r="K3" i="31"/>
  <c r="K4" i="49" s="1"/>
  <c r="F23" i="45"/>
  <c r="N5" i="45"/>
  <c r="C26" i="45"/>
  <c r="G3" i="33"/>
  <c r="G13" i="49" s="1"/>
  <c r="E14" i="45"/>
  <c r="I5" i="45"/>
  <c r="F5" i="45"/>
  <c r="H8" i="1"/>
  <c r="E5" i="45" s="1"/>
  <c r="D5" i="45"/>
  <c r="N8" i="45" l="1"/>
  <c r="M8" i="45"/>
  <c r="L8" i="45"/>
  <c r="J8" i="45"/>
  <c r="I8" i="45"/>
  <c r="H8" i="45"/>
  <c r="F8" i="45"/>
  <c r="E8" i="45"/>
  <c r="D8" i="45"/>
  <c r="N7" i="45"/>
  <c r="M7" i="45"/>
  <c r="L7" i="45"/>
  <c r="J7" i="45"/>
  <c r="I7" i="45"/>
  <c r="H7" i="45"/>
  <c r="F7" i="45"/>
  <c r="E7" i="45"/>
  <c r="D7" i="45"/>
  <c r="B3" i="30"/>
  <c r="K8" i="45" l="1"/>
  <c r="C7" i="45"/>
  <c r="K7" i="45"/>
  <c r="G8" i="45"/>
  <c r="G7" i="45"/>
  <c r="C8" i="45"/>
  <c r="F6" i="45" l="1"/>
  <c r="D6" i="45"/>
  <c r="G6" i="45" l="1"/>
  <c r="C6" i="45"/>
  <c r="H6" i="45"/>
  <c r="I6" i="45"/>
  <c r="E6" i="45"/>
  <c r="K6" i="45" l="1"/>
  <c r="J6" i="45"/>
  <c r="M6" i="45" l="1"/>
  <c r="N6" i="45"/>
  <c r="L6" i="45"/>
  <c r="C5" i="45" l="1"/>
</calcChain>
</file>

<file path=xl/sharedStrings.xml><?xml version="1.0" encoding="utf-8"?>
<sst xmlns="http://schemas.openxmlformats.org/spreadsheetml/2006/main" count="1532" uniqueCount="110">
  <si>
    <t>LCC</t>
  </si>
  <si>
    <t>Net</t>
  </si>
  <si>
    <t>No</t>
  </si>
  <si>
    <t>Level</t>
  </si>
  <si>
    <t>Savings</t>
  </si>
  <si>
    <t>Cost</t>
  </si>
  <si>
    <t>Impact</t>
  </si>
  <si>
    <t>Benefit</t>
  </si>
  <si>
    <t>NWGF</t>
  </si>
  <si>
    <t>Description</t>
  </si>
  <si>
    <t>Residential New</t>
  </si>
  <si>
    <t>Residential Replacement</t>
  </si>
  <si>
    <t>Senior Only</t>
  </si>
  <si>
    <t>Low-Income</t>
  </si>
  <si>
    <t>LCC Savings Summary - 90% EL</t>
  </si>
  <si>
    <t>LCC Savings Summary - 92% EL</t>
  </si>
  <si>
    <t>LCC Savings Summary - 95% EL</t>
  </si>
  <si>
    <t>LCC Savings Summary - 98% EL</t>
  </si>
  <si>
    <t>Parametric</t>
  </si>
  <si>
    <t>Short Description</t>
  </si>
  <si>
    <t>Rationale and Description</t>
  </si>
  <si>
    <t>D0</t>
  </si>
  <si>
    <t>Turn off the "Switching" flag in the model</t>
  </si>
  <si>
    <t>This prevents all fuel switching.  Can be used to determine the impact of allowing fuel switching in combination with other parametrics.</t>
  </si>
  <si>
    <t>D1</t>
  </si>
  <si>
    <t>D2</t>
  </si>
  <si>
    <t>D3</t>
  </si>
  <si>
    <t>D4</t>
  </si>
  <si>
    <t>D5</t>
  </si>
  <si>
    <t>Set minimum condensing furnace payback time at 0 years (below this time the mandated EL or higher is selected)</t>
  </si>
  <si>
    <t>D6</t>
  </si>
  <si>
    <t>Set minimum condensing furnace payback time at 3.5 years (below this time the mandated EL or higher is selected)</t>
  </si>
  <si>
    <t>This is similar to D5 except instead of a minimum payback period of 0 years a minimum payback period of 3.5 years is used.  This is consistent with DOE's analysis of the AHCS which found that consumers are willing to pay for improved efficiency as long as the payback period does not exceed 3.5 years.  This parametric is always run in combination with D4 to maintain economic decision making for condensing furnace choice.</t>
  </si>
  <si>
    <t>D7</t>
  </si>
  <si>
    <t>Set minimum condensing furnace payback time based on the full AHCS distribution</t>
  </si>
  <si>
    <t>This is similar to D6 except that the full distribution of payback times from the AHCS is used to set minimum payback periods.  This parametric is always run in combination with D4 to maintain economic decision making for condensing furnace choice.</t>
  </si>
  <si>
    <t>D8</t>
  </si>
  <si>
    <t>The baseline LCC model assumes that in cases where a consumer has switching options that would have a lower first cost relative to an 80% furnace and lower operational costs relative to the mandated efficiency level that the consumer would switch to this lower first cost lower operational cost option.  While this behavior is rational, it is not related to the rule.  This parametric looks for these cases and assigns them a Base Case AFUE of 98% to make them not impacted cases.</t>
  </si>
  <si>
    <t>D9</t>
  </si>
  <si>
    <t>D10</t>
  </si>
  <si>
    <t>Set payback period for condensing furnaces and switching payback period based on extrapolated shipment data with a minimum value of 0.5 years</t>
  </si>
  <si>
    <t>Note:  Several of these modifications will only work on one EL at a time, so any parametrics that include them will have to be run at the 90%, 92%, and 95% levels.</t>
  </si>
  <si>
    <t>Use full AHCS distribution to define fuel switching payback periods</t>
  </si>
  <si>
    <t>The American Home Comfort Study contains between 2849 and 3803 respondents for the years 2006, 2008, 2010, and 2013.  All years show that payback times are a function of income and that the distribution of payback times spans a wide range even within an income group.  Each year was analyzed following the methodology in the TSD for transforming the amount consumers are willing to pay into an inflation adjusted payback time, but this was done for individual data points rather than the average so that the full distribution of each income group can be used.  Using the cumulative distribution of payback times, 5000 data points were generated for each year and income grouping and then these were used to create a master cumulative distribution in 0.5 year increments for each income group.  This was integrated with the LCC model by assigning income groups from the RECS data to income groups aligned with the AHCS.  Then a random number is generated and the fuel switching payback period is selected from a look up table in essentially the same way that BaseCase AFUE is determined in the baseline LCC model with cumulative distributions of extrapolated shipment data.</t>
  </si>
  <si>
    <t>Use linear function of income derived from AHCS to define fuel switching payback periods</t>
  </si>
  <si>
    <t>The 2006, 2008, 2010, and 2013 editions of the American Home Comfort Study show a clear trend of allowable payback period with income (using DOE's methodology from the TSD).  Each year of the study was inflation adjusted and a linear fit to income averaged across all study years was used to determine fuel switching payback periods.</t>
  </si>
  <si>
    <t>Use linear function of income derived from the 2013 AHCS to define fuel switching payback periods</t>
  </si>
  <si>
    <t>This used only the most current year, 2013, of the American Home Comfort Study to relate household income to fuel switching payback period using a linear fit to the income vs. payback time data.</t>
  </si>
  <si>
    <t>Use calculated condensing furnace payback times and DOE extrapolated shipment data (broken out by region, new/replacement, residential/commercial) to define affected and not impacted buildings</t>
  </si>
  <si>
    <t>The baseline LCC model assumes that consumers do not consider economics in furnace choices except for fuel switching options.  Base Case AFUE is determined by random number generation and a lookup table which aligns Base Case AFUE with extrapolated shipment data.  This causes many consumers with large economic incentive at the mandated level to instead be assigned a non-condensing furnace and be affected by the rule.  It also casuses consumers with a large economic disincentive at the mandated level to be assigned furnaces with at least that efficiency level and therefore become not impacted by the rule.  This parametric introduces economic decision making into Base Case AFUE assignment.  The payback time, calculated by the LCC model, of the mandated efficiency level is used to determine where on the cumulative distribution of extrapolated shipment data a given consumer falls.  A problem with this logic, and the baseline LCC logic, is that frequently it will assign payback periods that are negative.  Negative paybacks occur when there is both a first cost advantage and an operational cost advantage relative to the furnace the consumer would have chosen in the absence of the rule.  These cases are frequent because DOE assumes both a significant decrease in condensing furnace cost and assumes that shipments of condensing furnaces will continue linearly in spite of conditions where the condensing furnace is actually less expensive to install than a non-condensing furnace.  This parametric is always run in combination with D5, D6, or D7, each of which sets minimum payback times that are at least zero.</t>
  </si>
  <si>
    <t>Because consumers are extremely unlikely to choose an option with higher first cost that also has higher operational cost, assuming buildings with negative payback periods are affected by the rule is not reasonable.  This parametric assigns a Base Case AFUE of 98% in any cases where the mandated efficiency level has a negative payback period so they become not impacted by the rule.  This parametric is always run in combination with D4 to maintain economic decision making for condensing furnace choice.</t>
  </si>
  <si>
    <t>Set any cases where switching has first cost benefits relative to 80% furnace and operational cost benefit relative to the mandated EL as not impacted buildings</t>
  </si>
  <si>
    <t>Set payback period for condensing furnaces and fuel switching payback period based on extrapolated shipment data with a minimum value of 3.5 years. It is a combination of D4 and D6 with modified fuel switching payback periods.</t>
  </si>
  <si>
    <t>The baseline LCC model assumes that consumers do not consider economics in furnace choices except for fuel switching options.  Base Case AFUE is determined by random number generation and a lookup table which aligns Base Case AFUE with extrapolated shipment data.  This causes many consumers with large economic incentive to choose at the mandated level to instead choose a non-condensing furnace and are considered by DOE to be affected by the rule.  It also casuses consumers with a large economic disincentive to choose at the mandated level to choose furnaces with at least that efficiency level and therefore are considered by DOE to be not impacted by the rule.  This parametric introduces economic decision making into Base Case AFUE assignment.  The payback times for the mandated efficiency level compared to an 80% baseline, calculated by the LCC model, of the mandated efficiency level is used to determine where on the cumulative distribution of extrapolated shipment data a given consumer falls.  A problem with this logic, and the baseline LCC logic, is that frequently it will assign payback periods that are negative.  Negative paybacks occur when there is both a first cost advantage and an operational cost advantage relative to the furnace the consumer would have chosen in the absence of the rule.  These cases are frequent because DOE assumes both a decrease in condensing furnace cost relative to non-condensing furnace, and assumes that shipments of condensing furnaces will continue linearly in spite of conditions where the condensing furnace is actually less expensive to install than a non-condensing furnace.  This parametric combines D4 and D6 and uses these same payback periods as fuel switching payback periods.</t>
  </si>
  <si>
    <t>The baseline LCC model assumes that consumers do not consider economics in furnace choices except for fuel switching options.  Base Case AFUE is determined by random number generation and a lookup table which aligns Base Case AFUE with extrapolated shipment data.  This causes many consumers with large economic incentive to choose at the mandated level to instead choose a non-condensing furnace and are considered by DOE to be affected by the rule.  It also casuses consumers with a large economic disincentive to choose at the mandated level to choose furnaces with at least that efficiency level and therefore are considered by DOE to be not impacted by the rule.  This parametric introduces economic decision making into Base Case AFUE assignment.  The payback times for the mandated efficiency level compared to an 80% baseline, calculated by the LCC model, of the mandated efficiency level is used to determine where on the cumulative distribution of extrapolated shipment data a given consumer falls.  A problem with this logic, and the baseline LCC logic, is that frequently it will assign payback periods that are negative.  Negative paybacks occur when there is both a first cost advantage and an operational cost advantage relative to the furnace the consumer would have chosen in the absence of the rule.  These cases are frequent because DOE assumes both a significant decrease in condensing furnace cost and assumes that shipments of condensing will continue linearly in spite of conditions where the condensing furnace is actually less expensive to install than a non-condensing one.  This parametric combines D4 and a 0.5 minimum payback period and uses these same payback periods as fuel switching periods.</t>
  </si>
  <si>
    <t>D11</t>
  </si>
  <si>
    <t>Set minimum payback period for condensing furnaces to 0 years and assign all others based on extrapolated shipment data.</t>
  </si>
  <si>
    <t>D12</t>
  </si>
  <si>
    <t>Set minimum payback period for condensing furnaces to 3.5 years and assign all others based on extrapolated shipment data.</t>
  </si>
  <si>
    <t>The baseline model assumes that consumers do not consider economics at all.  This parametric operates between this case and the combination of D4 and D6 where furnace assignments are made in order of simple payback periods with a 3.5 year minimum.  Here consumers with simple paybacks of less than 3.5 years will be not impacted and all other consumers will be assigned randomly into AFUE bins according to shipment data.</t>
  </si>
  <si>
    <t>The baseline model assumes that consumers do not consider economics at all.  This parametric operates between this case and the combination of D4 and D5 where furnace assignments are made in order of simple payback periods with a zero year minimum.  Here consumers with negative payback periods will be not impacted and all other consumers will be assigned randomly into AFUE bins according to shipment data.</t>
  </si>
  <si>
    <t>TSL</t>
  </si>
  <si>
    <t>NWGF 90%</t>
  </si>
  <si>
    <t>NWGF 92%</t>
  </si>
  <si>
    <t>NWGF 95%</t>
  </si>
  <si>
    <t>NWGF 98%</t>
  </si>
  <si>
    <t>Replacement</t>
  </si>
  <si>
    <t>LCC
Savings</t>
  </si>
  <si>
    <t>New</t>
  </si>
  <si>
    <t>DOE Baseline LCC Model
Scenario 0</t>
  </si>
  <si>
    <t>Senior</t>
  </si>
  <si>
    <t>Int-5 (Scenarios 24 and I-16)</t>
  </si>
  <si>
    <t>Total</t>
  </si>
  <si>
    <t>Buildings</t>
  </si>
  <si>
    <t>Affected</t>
  </si>
  <si>
    <t>Residential - Replacement California Only</t>
  </si>
  <si>
    <t>Residential - New California Only</t>
  </si>
  <si>
    <t>Commercial - Replacement California Only</t>
  </si>
  <si>
    <t>Commercial - New California Only</t>
  </si>
  <si>
    <t>Residential - Replacement Southern California Only</t>
  </si>
  <si>
    <t>Residential - New Southern California Only</t>
  </si>
  <si>
    <t>NWGF 80%</t>
  </si>
  <si>
    <t>California Only</t>
  </si>
  <si>
    <t>Southern California Only</t>
  </si>
  <si>
    <t>California Senior Only</t>
  </si>
  <si>
    <t>Southern California Senior Only</t>
  </si>
  <si>
    <t>California Low Income Only</t>
  </si>
  <si>
    <t>Southern California Low Income Only</t>
  </si>
  <si>
    <t>Scenario 24 (D2, D4, D5, D8)</t>
  </si>
  <si>
    <t>Scenario I-16 (I2, I6, I8, I13)</t>
  </si>
  <si>
    <t>California</t>
  </si>
  <si>
    <t>Southern California</t>
  </si>
  <si>
    <t>Residential Replacement - Southern California</t>
  </si>
  <si>
    <t>Residential New - Southern California</t>
  </si>
  <si>
    <t>Senior Only - Southern California</t>
  </si>
  <si>
    <t>Low Income - Southern California</t>
  </si>
  <si>
    <t>Low Income</t>
  </si>
  <si>
    <t>Scenario 0 (DOE NOPR LCC Model)</t>
  </si>
  <si>
    <t>Scenario Int-5 (Scenarios 24 &amp; I-16)</t>
  </si>
  <si>
    <t>Replacement - Southern California</t>
  </si>
  <si>
    <t>New - Southern California</t>
  </si>
  <si>
    <t>Commercial - Replacement Southern California Only</t>
  </si>
  <si>
    <t>Commercial - New Southern California Only</t>
  </si>
  <si>
    <t>Scenario</t>
  </si>
  <si>
    <t>LCC Savings Summary - 90% TSL</t>
  </si>
  <si>
    <t>DOE NOPR (GTI Scenario 0)</t>
  </si>
  <si>
    <t>GTI Scenario Int-5</t>
  </si>
  <si>
    <t>LCC Savings Summary - 92% TSL</t>
  </si>
  <si>
    <t>LCC Savings Summary - 95% TSL</t>
  </si>
  <si>
    <t>LCC Savings Summary - 98% TSL</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</si>
</sst>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quot;$&quot;#,##0.00"/>
    <numFmt numFmtId="165" formatCode="0.0%"/>
    <numFmt numFmtId="166" formatCode="_(* #,##0_);_(* \(#,##0\);_(* &quot;-&quot;??_);_(@_)"/>
    <numFmt numFmtId="167" formatCode="&quot;$&quot;#,##0"/>
    <numFmt numFmtId="168" formatCode="&quot;$&quot;#,##0\ \ "/>
    <numFmt numFmtId="169" formatCode="0%\ \ "/>
    <numFmt numFmtId="170" formatCode="&quot;$&quot;#,##0;[Red]\-&quot;$&quot;#,##0"/>
  </numFmts>
  <fonts count="12" x14ac:knownFonts="1">
    <font>
      <sz val="11"/>
      <color theme="1"/>
      <name val="Calibri"/>
      <family val="2"/>
      <scheme val="minor"/>
    </font>
    <font>
      <sz val="11"/>
      <color theme="1"/>
      <name val="Calibri"/>
      <family val="2"/>
      <scheme val="minor"/>
    </font>
    <font>
      <b/>
      <sz val="8"/>
      <color theme="0"/>
      <name val="Arial"/>
      <family val="2"/>
    </font>
    <font>
      <sz val="8"/>
      <color theme="0"/>
      <name val="Arial"/>
      <family val="2"/>
    </font>
    <font>
      <b/>
      <sz val="8"/>
      <name val="Arial"/>
      <family val="2"/>
    </font>
    <font>
      <b/>
      <sz val="8"/>
      <color indexed="9"/>
      <name val="Arial"/>
      <family val="2"/>
    </font>
    <font>
      <sz val="8"/>
      <name val="Arial"/>
      <family val="2"/>
    </font>
    <font>
      <sz val="8"/>
      <color theme="1"/>
      <name val="Arial"/>
      <family val="2"/>
    </font>
    <font>
      <b/>
      <sz val="8"/>
      <color theme="1"/>
      <name val="Arial"/>
      <family val="2"/>
    </font>
    <font>
      <b/>
      <sz val="9"/>
      <color theme="1"/>
      <name val="Arial"/>
      <family val="2"/>
    </font>
    <font>
      <sz val="9"/>
      <color theme="1"/>
      <name val="Arial"/>
      <family val="2"/>
    </font>
    <font>
      <i/>
      <sz val="11"/>
      <color theme="1"/>
      <name val="Calibri"/>
      <family val="2"/>
      <scheme val="minor"/>
    </font>
  </fonts>
  <fills count="10">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63"/>
        <bgColor indexed="64"/>
      </patternFill>
    </fill>
    <fill>
      <patternFill patternType="solid">
        <fgColor theme="0"/>
        <bgColor indexed="64"/>
      </patternFill>
    </fill>
    <fill>
      <patternFill patternType="solid">
        <fgColor rgb="FF99FFCC"/>
        <bgColor indexed="64"/>
      </patternFill>
    </fill>
    <fill>
      <patternFill patternType="solid">
        <fgColor theme="0" tint="-4.9989318521683403E-2"/>
        <bgColor indexed="64"/>
      </patternFill>
    </fill>
    <fill>
      <patternFill patternType="solid">
        <fgColor theme="1"/>
        <bgColor indexed="64"/>
      </patternFill>
    </fill>
    <fill>
      <patternFill patternType="solid">
        <fgColor theme="1" tint="0.249977111117893"/>
        <bgColor indexed="64"/>
      </patternFill>
    </fill>
  </fills>
  <borders count="4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184">
    <xf numFmtId="0" fontId="0" fillId="0" borderId="0" xfId="0"/>
    <xf numFmtId="0" fontId="3" fillId="2" borderId="2" xfId="0" applyFont="1" applyFill="1" applyBorder="1" applyAlignment="1" applyProtection="1"/>
    <xf numFmtId="0" fontId="4" fillId="3" borderId="4" xfId="0" applyFont="1" applyFill="1" applyBorder="1" applyAlignment="1" applyProtection="1">
      <alignment horizontal="center" vertical="center"/>
    </xf>
    <xf numFmtId="0" fontId="4" fillId="3" borderId="0" xfId="0" applyFont="1" applyFill="1" applyBorder="1" applyAlignment="1" applyProtection="1">
      <alignment horizontal="center" vertical="center"/>
    </xf>
    <xf numFmtId="0" fontId="6" fillId="3" borderId="4" xfId="0" applyFont="1" applyFill="1" applyBorder="1" applyAlignment="1" applyProtection="1">
      <alignment horizontal="center" vertical="center"/>
    </xf>
    <xf numFmtId="0" fontId="6" fillId="3" borderId="5" xfId="0" applyFont="1" applyFill="1" applyBorder="1" applyAlignment="1" applyProtection="1">
      <alignment horizontal="center" vertical="center"/>
    </xf>
    <xf numFmtId="164" fontId="4" fillId="3" borderId="0" xfId="0" applyNumberFormat="1"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9" fontId="4" fillId="3" borderId="7" xfId="1" applyFont="1" applyFill="1" applyBorder="1" applyAlignment="1" applyProtection="1">
      <alignment horizontal="left" vertical="center"/>
    </xf>
    <xf numFmtId="164" fontId="4" fillId="3" borderId="8" xfId="0" applyNumberFormat="1"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166" fontId="4" fillId="3" borderId="10" xfId="1" applyNumberFormat="1" applyFont="1" applyFill="1" applyBorder="1" applyAlignment="1" applyProtection="1">
      <alignment horizontal="left" vertical="center"/>
    </xf>
    <xf numFmtId="0" fontId="4" fillId="3" borderId="5" xfId="0" applyFont="1" applyFill="1" applyBorder="1" applyAlignment="1" applyProtection="1">
      <alignment horizontal="center" vertical="center"/>
    </xf>
    <xf numFmtId="0" fontId="4" fillId="3" borderId="4" xfId="0" applyNumberFormat="1" applyFont="1" applyFill="1" applyBorder="1" applyAlignment="1" applyProtection="1">
      <alignment horizontal="center"/>
    </xf>
    <xf numFmtId="0" fontId="6" fillId="3" borderId="5" xfId="0" applyFont="1" applyFill="1" applyBorder="1" applyAlignment="1" applyProtection="1"/>
    <xf numFmtId="168" fontId="6" fillId="3" borderId="2" xfId="0" applyNumberFormat="1" applyFont="1" applyFill="1" applyBorder="1" applyAlignment="1" applyProtection="1">
      <alignment horizontal="center"/>
    </xf>
    <xf numFmtId="168" fontId="6" fillId="3" borderId="0" xfId="0" applyNumberFormat="1" applyFont="1" applyFill="1" applyBorder="1" applyAlignment="1" applyProtection="1">
      <alignment horizontal="center"/>
    </xf>
    <xf numFmtId="0" fontId="4" fillId="3" borderId="6" xfId="0" applyNumberFormat="1" applyFont="1" applyFill="1" applyBorder="1" applyAlignment="1" applyProtection="1">
      <alignment horizontal="center"/>
    </xf>
    <xf numFmtId="0" fontId="6" fillId="3" borderId="7" xfId="0" applyFont="1" applyFill="1" applyBorder="1" applyAlignment="1" applyProtection="1"/>
    <xf numFmtId="168" fontId="6" fillId="3" borderId="8" xfId="0" applyNumberFormat="1" applyFont="1" applyFill="1" applyBorder="1" applyAlignment="1" applyProtection="1">
      <alignment horizontal="center"/>
    </xf>
    <xf numFmtId="0" fontId="2" fillId="2" borderId="2" xfId="0" applyFont="1" applyFill="1" applyBorder="1" applyAlignment="1" applyProtection="1"/>
    <xf numFmtId="0" fontId="4" fillId="5" borderId="4" xfId="0" applyNumberFormat="1" applyFont="1" applyFill="1" applyBorder="1" applyAlignment="1" applyProtection="1">
      <alignment horizontal="center"/>
    </xf>
    <xf numFmtId="0" fontId="6" fillId="5" borderId="5" xfId="0" applyFont="1" applyFill="1" applyBorder="1" applyAlignment="1" applyProtection="1"/>
    <xf numFmtId="168" fontId="6" fillId="5" borderId="0" xfId="0" applyNumberFormat="1" applyFont="1" applyFill="1" applyBorder="1" applyAlignment="1" applyProtection="1">
      <alignment horizontal="center"/>
    </xf>
    <xf numFmtId="165" fontId="4" fillId="6" borderId="0" xfId="0" applyNumberFormat="1" applyFont="1" applyFill="1" applyBorder="1" applyAlignment="1" applyProtection="1">
      <alignment horizontal="center" vertical="center"/>
    </xf>
    <xf numFmtId="0" fontId="4" fillId="6" borderId="0" xfId="0" applyFont="1" applyFill="1" applyBorder="1" applyAlignment="1" applyProtection="1">
      <alignment horizontal="center" vertical="center"/>
    </xf>
    <xf numFmtId="165" fontId="4" fillId="6" borderId="8" xfId="0" applyNumberFormat="1" applyFont="1" applyFill="1" applyBorder="1" applyAlignment="1" applyProtection="1">
      <alignment horizontal="center" vertical="center"/>
    </xf>
    <xf numFmtId="169" fontId="6" fillId="6" borderId="2" xfId="0" applyNumberFormat="1" applyFont="1" applyFill="1" applyBorder="1" applyAlignment="1" applyProtection="1"/>
    <xf numFmtId="169" fontId="6" fillId="6" borderId="0" xfId="0" applyNumberFormat="1" applyFont="1" applyFill="1" applyBorder="1" applyAlignment="1" applyProtection="1"/>
    <xf numFmtId="169" fontId="6" fillId="6" borderId="8" xfId="0" applyNumberFormat="1" applyFont="1" applyFill="1" applyBorder="1" applyAlignment="1" applyProtection="1"/>
    <xf numFmtId="168" fontId="6" fillId="5" borderId="8" xfId="0" applyNumberFormat="1" applyFont="1" applyFill="1" applyBorder="1" applyAlignment="1" applyProtection="1">
      <alignment horizontal="center"/>
    </xf>
    <xf numFmtId="0" fontId="0" fillId="0" borderId="0" xfId="0" applyAlignment="1">
      <alignment wrapText="1"/>
    </xf>
    <xf numFmtId="0" fontId="0" fillId="0" borderId="0" xfId="0" applyAlignment="1">
      <alignment horizontal="center"/>
    </xf>
    <xf numFmtId="0" fontId="8" fillId="0" borderId="12" xfId="0" applyFont="1" applyBorder="1" applyAlignment="1">
      <alignment horizontal="center" wrapText="1"/>
    </xf>
    <xf numFmtId="0" fontId="8" fillId="0" borderId="10" xfId="0" applyFont="1" applyBorder="1" applyAlignment="1">
      <alignment horizontal="center" wrapText="1"/>
    </xf>
    <xf numFmtId="0" fontId="7" fillId="0" borderId="11" xfId="0" applyFont="1" applyBorder="1" applyAlignment="1">
      <alignment wrapText="1"/>
    </xf>
    <xf numFmtId="0" fontId="0" fillId="7" borderId="0" xfId="0" applyFill="1"/>
    <xf numFmtId="0" fontId="8" fillId="0" borderId="13" xfId="0" applyFont="1" applyBorder="1" applyAlignment="1">
      <alignment vertical="center" wrapText="1"/>
    </xf>
    <xf numFmtId="170" fontId="7" fillId="0" borderId="0" xfId="0" applyNumberFormat="1" applyFont="1" applyBorder="1" applyAlignment="1">
      <alignment horizontal="center" vertical="center"/>
    </xf>
    <xf numFmtId="170" fontId="7" fillId="0" borderId="5" xfId="0" applyNumberFormat="1" applyFont="1" applyBorder="1" applyAlignment="1">
      <alignment horizontal="center" vertical="center"/>
    </xf>
    <xf numFmtId="170" fontId="7" fillId="7" borderId="0" xfId="0" applyNumberFormat="1" applyFont="1" applyFill="1" applyBorder="1" applyAlignment="1">
      <alignment horizontal="center" vertical="center"/>
    </xf>
    <xf numFmtId="170" fontId="7" fillId="7" borderId="5" xfId="0" applyNumberFormat="1" applyFont="1" applyFill="1" applyBorder="1" applyAlignment="1">
      <alignment horizontal="center" vertical="center"/>
    </xf>
    <xf numFmtId="170" fontId="7" fillId="7" borderId="8" xfId="0" applyNumberFormat="1" applyFont="1" applyFill="1" applyBorder="1" applyAlignment="1">
      <alignment horizontal="center" vertical="center"/>
    </xf>
    <xf numFmtId="170" fontId="7" fillId="7" borderId="7" xfId="0" applyNumberFormat="1" applyFont="1" applyFill="1" applyBorder="1" applyAlignment="1">
      <alignment horizontal="center" vertical="center"/>
    </xf>
    <xf numFmtId="170" fontId="7" fillId="0" borderId="0" xfId="0" applyNumberFormat="1" applyFont="1" applyFill="1" applyBorder="1" applyAlignment="1">
      <alignment horizontal="center" vertical="center"/>
    </xf>
    <xf numFmtId="0" fontId="0" fillId="0" borderId="0" xfId="0" applyFill="1"/>
    <xf numFmtId="0" fontId="8" fillId="0" borderId="0" xfId="0" applyFont="1" applyFill="1" applyBorder="1" applyAlignment="1">
      <alignment vertical="center"/>
    </xf>
    <xf numFmtId="0" fontId="9" fillId="0" borderId="16" xfId="0" applyFont="1" applyBorder="1"/>
    <xf numFmtId="0" fontId="9" fillId="0" borderId="17" xfId="0" applyFont="1" applyBorder="1"/>
    <xf numFmtId="0" fontId="11" fillId="0" borderId="0" xfId="0" applyFont="1"/>
    <xf numFmtId="0" fontId="0" fillId="0" borderId="0" xfId="0" applyFill="1" applyBorder="1"/>
    <xf numFmtId="0" fontId="0" fillId="5" borderId="0" xfId="0" applyFill="1" applyAlignment="1">
      <alignment wrapText="1"/>
    </xf>
    <xf numFmtId="0" fontId="0" fillId="0" borderId="0" xfId="0" applyBorder="1"/>
    <xf numFmtId="170" fontId="7" fillId="0" borderId="2" xfId="0" applyNumberFormat="1" applyFont="1" applyBorder="1" applyAlignment="1">
      <alignment horizontal="center" vertical="center"/>
    </xf>
    <xf numFmtId="170" fontId="7" fillId="0" borderId="3" xfId="0" applyNumberFormat="1" applyFont="1" applyBorder="1" applyAlignment="1">
      <alignment horizontal="center" vertical="center"/>
    </xf>
    <xf numFmtId="170" fontId="7" fillId="7" borderId="0" xfId="0" applyNumberFormat="1" applyFont="1" applyFill="1" applyBorder="1" applyAlignment="1">
      <alignment horizontal="center" vertical="center" wrapText="1"/>
    </xf>
    <xf numFmtId="0" fontId="0" fillId="7" borderId="0" xfId="0" applyFill="1" applyAlignment="1">
      <alignment wrapText="1"/>
    </xf>
    <xf numFmtId="170" fontId="7" fillId="5" borderId="0" xfId="0" applyNumberFormat="1" applyFont="1" applyFill="1" applyBorder="1" applyAlignment="1">
      <alignment horizontal="center" vertical="center" wrapText="1"/>
    </xf>
    <xf numFmtId="0" fontId="8" fillId="7" borderId="14" xfId="0" applyFont="1" applyFill="1" applyBorder="1" applyAlignment="1">
      <alignment vertical="center" wrapText="1"/>
    </xf>
    <xf numFmtId="0" fontId="0" fillId="7" borderId="0" xfId="0" applyFill="1" applyAlignment="1">
      <alignment vertical="center" wrapText="1"/>
    </xf>
    <xf numFmtId="0" fontId="0" fillId="5" borderId="0" xfId="0" applyFill="1" applyAlignment="1">
      <alignment vertical="center" wrapText="1"/>
    </xf>
    <xf numFmtId="0" fontId="10" fillId="0" borderId="11" xfId="0" applyFont="1" applyBorder="1" applyAlignment="1">
      <alignment vertical="center" wrapText="1"/>
    </xf>
    <xf numFmtId="0" fontId="9" fillId="0" borderId="21" xfId="0" applyFont="1" applyBorder="1" applyAlignment="1">
      <alignment vertical="center"/>
    </xf>
    <xf numFmtId="0" fontId="10" fillId="0" borderId="22" xfId="0" applyFont="1" applyBorder="1" applyAlignment="1">
      <alignment vertical="center" wrapText="1"/>
    </xf>
    <xf numFmtId="0" fontId="9" fillId="0" borderId="23" xfId="0" applyFont="1" applyBorder="1" applyAlignment="1">
      <alignment vertical="center"/>
    </xf>
    <xf numFmtId="0" fontId="10" fillId="0" borderId="24" xfId="0" applyFont="1" applyBorder="1" applyAlignment="1">
      <alignment vertical="center" wrapText="1"/>
    </xf>
    <xf numFmtId="0" fontId="10" fillId="0" borderId="25" xfId="0" applyFont="1" applyBorder="1" applyAlignment="1">
      <alignment vertical="center" wrapText="1"/>
    </xf>
    <xf numFmtId="0" fontId="9" fillId="0" borderId="26" xfId="0" applyFont="1" applyBorder="1"/>
    <xf numFmtId="0" fontId="10" fillId="0" borderId="15" xfId="0" applyFont="1" applyBorder="1" applyAlignment="1">
      <alignment vertical="center"/>
    </xf>
    <xf numFmtId="0" fontId="10" fillId="0" borderId="27" xfId="0" applyFont="1" applyBorder="1" applyAlignment="1">
      <alignment wrapText="1"/>
    </xf>
    <xf numFmtId="0" fontId="9" fillId="0" borderId="28" xfId="0" applyFont="1" applyBorder="1" applyAlignment="1">
      <alignment wrapText="1"/>
    </xf>
    <xf numFmtId="0" fontId="8" fillId="5" borderId="0" xfId="0" applyFont="1" applyFill="1" applyBorder="1" applyAlignment="1">
      <alignment vertical="center" wrapText="1"/>
    </xf>
    <xf numFmtId="170" fontId="7" fillId="0" borderId="0" xfId="0" applyNumberFormat="1" applyFont="1" applyFill="1" applyBorder="1" applyAlignment="1">
      <alignment horizontal="center" vertical="center" wrapText="1"/>
    </xf>
    <xf numFmtId="0" fontId="0" fillId="0" borderId="0" xfId="0" applyFill="1" applyAlignment="1">
      <alignment wrapText="1"/>
    </xf>
    <xf numFmtId="165" fontId="4" fillId="6" borderId="19" xfId="0" applyNumberFormat="1" applyFont="1" applyFill="1" applyBorder="1" applyAlignment="1" applyProtection="1">
      <alignment horizontal="center" vertical="center"/>
    </xf>
    <xf numFmtId="165" fontId="4" fillId="6" borderId="33" xfId="0" applyNumberFormat="1" applyFont="1" applyFill="1" applyBorder="1" applyAlignment="1" applyProtection="1">
      <alignment horizontal="center" vertical="center"/>
    </xf>
    <xf numFmtId="167" fontId="7" fillId="0" borderId="31" xfId="0" applyNumberFormat="1" applyFont="1" applyBorder="1" applyAlignment="1">
      <alignment horizontal="center"/>
    </xf>
    <xf numFmtId="9" fontId="7" fillId="6" borderId="0" xfId="1" applyFont="1" applyFill="1" applyBorder="1" applyAlignment="1">
      <alignment horizontal="center"/>
    </xf>
    <xf numFmtId="9" fontId="7" fillId="6" borderId="19" xfId="1" applyFont="1" applyFill="1" applyBorder="1" applyAlignment="1">
      <alignment horizontal="center"/>
    </xf>
    <xf numFmtId="167" fontId="7" fillId="0" borderId="34" xfId="0" applyNumberFormat="1" applyFont="1" applyBorder="1" applyAlignment="1">
      <alignment horizontal="center"/>
    </xf>
    <xf numFmtId="9" fontId="7" fillId="6" borderId="35" xfId="1" applyFont="1" applyFill="1" applyBorder="1" applyAlignment="1">
      <alignment horizontal="center"/>
    </xf>
    <xf numFmtId="9" fontId="7" fillId="6" borderId="20" xfId="1" applyFont="1" applyFill="1" applyBorder="1" applyAlignment="1">
      <alignment horizontal="center"/>
    </xf>
    <xf numFmtId="0" fontId="4" fillId="5" borderId="31" xfId="0" applyNumberFormat="1" applyFont="1" applyFill="1" applyBorder="1" applyAlignment="1" applyProtection="1">
      <alignment horizontal="center"/>
    </xf>
    <xf numFmtId="0" fontId="4" fillId="5" borderId="19" xfId="0" applyFont="1" applyFill="1" applyBorder="1" applyAlignment="1" applyProtection="1"/>
    <xf numFmtId="0" fontId="4" fillId="3" borderId="31" xfId="0" applyNumberFormat="1" applyFont="1" applyFill="1" applyBorder="1" applyAlignment="1" applyProtection="1">
      <alignment horizontal="center"/>
    </xf>
    <xf numFmtId="0" fontId="4" fillId="3" borderId="19" xfId="0" applyFont="1" applyFill="1" applyBorder="1" applyAlignment="1" applyProtection="1"/>
    <xf numFmtId="0" fontId="4" fillId="3" borderId="34" xfId="0" applyNumberFormat="1" applyFont="1" applyFill="1" applyBorder="1" applyAlignment="1" applyProtection="1">
      <alignment horizontal="center"/>
    </xf>
    <xf numFmtId="0" fontId="4" fillId="3" borderId="20" xfId="0" applyFont="1" applyFill="1" applyBorder="1" applyAlignment="1" applyProtection="1"/>
    <xf numFmtId="165" fontId="4" fillId="0" borderId="0" xfId="0" applyNumberFormat="1"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9" fontId="7" fillId="0" borderId="0" xfId="1" applyFont="1" applyFill="1" applyBorder="1" applyAlignment="1">
      <alignment horizontal="center"/>
    </xf>
    <xf numFmtId="167" fontId="7" fillId="0" borderId="0" xfId="0" applyNumberFormat="1" applyFont="1" applyFill="1" applyBorder="1" applyAlignment="1">
      <alignment horizontal="center"/>
    </xf>
    <xf numFmtId="0" fontId="7" fillId="0" borderId="0" xfId="0" applyFont="1"/>
    <xf numFmtId="0" fontId="8" fillId="0" borderId="29" xfId="0" applyFont="1" applyBorder="1"/>
    <xf numFmtId="0" fontId="8" fillId="0" borderId="18" xfId="0" applyFont="1" applyBorder="1"/>
    <xf numFmtId="170" fontId="7" fillId="0" borderId="31" xfId="0" applyNumberFormat="1" applyFont="1" applyBorder="1" applyAlignment="1">
      <alignment horizontal="center"/>
    </xf>
    <xf numFmtId="170" fontId="7" fillId="0" borderId="34" xfId="0" applyNumberFormat="1" applyFont="1" applyBorder="1" applyAlignment="1">
      <alignment horizontal="center"/>
    </xf>
    <xf numFmtId="0" fontId="0" fillId="0" borderId="0" xfId="0" applyFill="1" applyAlignment="1">
      <alignment vertical="center" wrapText="1"/>
    </xf>
    <xf numFmtId="0" fontId="8" fillId="0" borderId="0" xfId="0" applyFont="1" applyFill="1" applyBorder="1" applyAlignment="1">
      <alignment horizontal="left" vertical="center" wrapText="1"/>
    </xf>
    <xf numFmtId="37" fontId="6" fillId="5" borderId="0" xfId="2" applyNumberFormat="1" applyFont="1" applyFill="1" applyBorder="1" applyAlignment="1" applyProtection="1">
      <alignment horizontal="center"/>
    </xf>
    <xf numFmtId="0" fontId="8" fillId="0" borderId="0" xfId="0" applyFont="1" applyFill="1" applyBorder="1" applyAlignment="1">
      <alignment horizontal="center" wrapText="1"/>
    </xf>
    <xf numFmtId="9" fontId="6" fillId="6" borderId="0" xfId="1" applyFont="1" applyFill="1" applyBorder="1" applyAlignment="1" applyProtection="1"/>
    <xf numFmtId="0" fontId="2" fillId="0" borderId="0" xfId="0" applyFont="1" applyFill="1" applyBorder="1" applyAlignment="1" applyProtection="1"/>
    <xf numFmtId="0" fontId="3" fillId="0" borderId="0" xfId="0" applyFont="1" applyFill="1" applyBorder="1" applyAlignment="1" applyProtection="1"/>
    <xf numFmtId="0" fontId="6" fillId="0" borderId="0" xfId="0" applyFont="1" applyFill="1" applyBorder="1" applyAlignment="1" applyProtection="1">
      <alignment horizontal="center" vertical="center"/>
    </xf>
    <xf numFmtId="164" fontId="4" fillId="0" borderId="0" xfId="0" applyNumberFormat="1" applyFont="1" applyFill="1" applyBorder="1" applyAlignment="1" applyProtection="1">
      <alignment horizontal="center" vertical="center"/>
    </xf>
    <xf numFmtId="9" fontId="4" fillId="0" borderId="0" xfId="1" applyFont="1" applyFill="1" applyBorder="1" applyAlignment="1" applyProtection="1">
      <alignment horizontal="left" vertical="center"/>
    </xf>
    <xf numFmtId="166" fontId="4" fillId="0" borderId="0" xfId="1" applyNumberFormat="1" applyFont="1" applyFill="1" applyBorder="1" applyAlignment="1" applyProtection="1">
      <alignment horizontal="left" vertical="center"/>
    </xf>
    <xf numFmtId="0" fontId="4" fillId="0" borderId="0" xfId="0" applyNumberFormat="1" applyFont="1" applyFill="1" applyBorder="1" applyAlignment="1" applyProtection="1">
      <alignment horizontal="center"/>
    </xf>
    <xf numFmtId="0" fontId="6" fillId="0" borderId="0" xfId="0" applyFont="1" applyFill="1" applyBorder="1" applyAlignment="1" applyProtection="1"/>
    <xf numFmtId="168" fontId="6" fillId="0" borderId="0" xfId="0" applyNumberFormat="1" applyFont="1" applyFill="1" applyBorder="1" applyAlignment="1" applyProtection="1">
      <alignment horizontal="center"/>
    </xf>
    <xf numFmtId="169" fontId="6" fillId="0" borderId="0" xfId="0" applyNumberFormat="1" applyFont="1" applyFill="1" applyBorder="1" applyAlignment="1" applyProtection="1"/>
    <xf numFmtId="37" fontId="6" fillId="5" borderId="8" xfId="2" applyNumberFormat="1" applyFont="1" applyFill="1" applyBorder="1" applyAlignment="1" applyProtection="1">
      <alignment horizontal="center"/>
    </xf>
    <xf numFmtId="168" fontId="6" fillId="3" borderId="6" xfId="0" applyNumberFormat="1" applyFont="1" applyFill="1" applyBorder="1" applyAlignment="1" applyProtection="1">
      <alignment horizontal="center"/>
    </xf>
    <xf numFmtId="37" fontId="6" fillId="5" borderId="0" xfId="0" applyNumberFormat="1" applyFont="1" applyFill="1" applyBorder="1" applyAlignment="1" applyProtection="1">
      <alignment horizontal="center"/>
    </xf>
    <xf numFmtId="37" fontId="6" fillId="3" borderId="0" xfId="0" applyNumberFormat="1" applyFont="1" applyFill="1" applyBorder="1" applyAlignment="1" applyProtection="1">
      <alignment horizontal="center"/>
    </xf>
    <xf numFmtId="37" fontId="6" fillId="3" borderId="8" xfId="0" applyNumberFormat="1" applyFont="1" applyFill="1" applyBorder="1" applyAlignment="1" applyProtection="1">
      <alignment horizontal="center"/>
    </xf>
    <xf numFmtId="9" fontId="6" fillId="6" borderId="0" xfId="0" applyNumberFormat="1" applyFont="1" applyFill="1" applyBorder="1" applyAlignment="1" applyProtection="1"/>
    <xf numFmtId="9" fontId="6" fillId="6" borderId="8" xfId="0" applyNumberFormat="1" applyFont="1" applyFill="1" applyBorder="1" applyAlignment="1" applyProtection="1"/>
    <xf numFmtId="37" fontId="6" fillId="5" borderId="8" xfId="0" applyNumberFormat="1" applyFont="1" applyFill="1" applyBorder="1" applyAlignment="1" applyProtection="1">
      <alignment horizontal="center"/>
    </xf>
    <xf numFmtId="9" fontId="6" fillId="6" borderId="0" xfId="1" applyNumberFormat="1" applyFont="1" applyFill="1" applyBorder="1" applyAlignment="1" applyProtection="1">
      <alignment horizontal="center"/>
    </xf>
    <xf numFmtId="9" fontId="6" fillId="6" borderId="0" xfId="0" applyNumberFormat="1" applyFont="1" applyFill="1" applyBorder="1" applyAlignment="1" applyProtection="1">
      <alignment horizontal="center"/>
    </xf>
    <xf numFmtId="9" fontId="6" fillId="6" borderId="8" xfId="0" applyNumberFormat="1" applyFont="1" applyFill="1" applyBorder="1" applyAlignment="1" applyProtection="1">
      <alignment horizontal="center"/>
    </xf>
    <xf numFmtId="0" fontId="8" fillId="0" borderId="0" xfId="0" applyFont="1" applyBorder="1" applyAlignment="1">
      <alignment vertical="center" wrapText="1"/>
    </xf>
    <xf numFmtId="0" fontId="8" fillId="7" borderId="0" xfId="0" applyFont="1" applyFill="1" applyBorder="1" applyAlignment="1">
      <alignment vertical="center"/>
    </xf>
    <xf numFmtId="0" fontId="8" fillId="0" borderId="0" xfId="0" applyFont="1" applyBorder="1" applyAlignment="1">
      <alignment vertical="center"/>
    </xf>
    <xf numFmtId="0" fontId="0" fillId="0" borderId="0" xfId="0" applyBorder="1" applyAlignment="1">
      <alignment horizontal="center"/>
    </xf>
    <xf numFmtId="0" fontId="7" fillId="0" borderId="0" xfId="0" applyFont="1" applyBorder="1" applyAlignment="1">
      <alignment wrapText="1"/>
    </xf>
    <xf numFmtId="0" fontId="8" fillId="0" borderId="0" xfId="0" applyFont="1" applyBorder="1" applyAlignment="1">
      <alignment horizontal="center" wrapText="1"/>
    </xf>
    <xf numFmtId="0" fontId="8" fillId="7" borderId="0" xfId="0" applyFont="1" applyFill="1" applyBorder="1" applyAlignment="1">
      <alignment wrapText="1"/>
    </xf>
    <xf numFmtId="0" fontId="8" fillId="0" borderId="0" xfId="0" applyFont="1" applyFill="1" applyBorder="1" applyAlignment="1">
      <alignment wrapText="1"/>
    </xf>
    <xf numFmtId="0" fontId="8" fillId="7" borderId="0" xfId="0" applyFont="1" applyFill="1" applyBorder="1" applyAlignment="1">
      <alignment vertical="center" wrapText="1"/>
    </xf>
    <xf numFmtId="0" fontId="8" fillId="0" borderId="0" xfId="0" applyFont="1" applyFill="1" applyBorder="1" applyAlignment="1">
      <alignment vertical="center" wrapText="1"/>
    </xf>
    <xf numFmtId="170" fontId="7" fillId="0" borderId="8" xfId="0" applyNumberFormat="1" applyFont="1" applyBorder="1" applyAlignment="1">
      <alignment horizontal="center" vertical="center"/>
    </xf>
    <xf numFmtId="170" fontId="7" fillId="0" borderId="7" xfId="0" applyNumberFormat="1" applyFont="1" applyBorder="1" applyAlignment="1">
      <alignment horizontal="center" vertical="center"/>
    </xf>
    <xf numFmtId="0" fontId="8" fillId="0" borderId="14" xfId="0" applyFont="1" applyBorder="1" applyAlignment="1">
      <alignment vertical="center" wrapText="1"/>
    </xf>
    <xf numFmtId="0" fontId="8" fillId="0" borderId="15" xfId="0" applyFont="1" applyBorder="1" applyAlignment="1">
      <alignment vertical="center" wrapText="1"/>
    </xf>
    <xf numFmtId="0" fontId="8" fillId="7" borderId="15" xfId="0" applyFont="1" applyFill="1" applyBorder="1" applyAlignment="1">
      <alignment vertical="center" wrapText="1"/>
    </xf>
    <xf numFmtId="0" fontId="0" fillId="0" borderId="0" xfId="0" applyFill="1" applyBorder="1" applyAlignment="1">
      <alignment wrapText="1"/>
    </xf>
    <xf numFmtId="0" fontId="0" fillId="0" borderId="0" xfId="0" applyFill="1" applyBorder="1" applyAlignment="1">
      <alignment horizontal="center"/>
    </xf>
    <xf numFmtId="0" fontId="7" fillId="0" borderId="0" xfId="0" applyFont="1" applyFill="1" applyBorder="1" applyAlignment="1">
      <alignment wrapText="1"/>
    </xf>
    <xf numFmtId="1" fontId="6" fillId="5" borderId="0" xfId="2" applyNumberFormat="1" applyFont="1" applyFill="1" applyBorder="1" applyAlignment="1" applyProtection="1">
      <alignment horizontal="center"/>
    </xf>
    <xf numFmtId="1" fontId="6" fillId="5" borderId="0" xfId="0" applyNumberFormat="1" applyFont="1" applyFill="1" applyBorder="1" applyAlignment="1" applyProtection="1">
      <alignment horizontal="center"/>
    </xf>
    <xf numFmtId="1" fontId="6" fillId="3" borderId="0" xfId="0" applyNumberFormat="1" applyFont="1" applyFill="1" applyBorder="1" applyAlignment="1" applyProtection="1">
      <alignment horizontal="center"/>
    </xf>
    <xf numFmtId="1" fontId="6" fillId="3" borderId="8" xfId="0" applyNumberFormat="1" applyFont="1" applyFill="1" applyBorder="1" applyAlignment="1" applyProtection="1">
      <alignment horizontal="center"/>
    </xf>
    <xf numFmtId="0" fontId="8" fillId="0" borderId="36" xfId="0" applyFont="1" applyFill="1" applyBorder="1" applyAlignment="1">
      <alignment wrapText="1"/>
    </xf>
    <xf numFmtId="0" fontId="3" fillId="9" borderId="37" xfId="0" applyFont="1" applyFill="1" applyBorder="1" applyAlignment="1"/>
    <xf numFmtId="0" fontId="7" fillId="0" borderId="37" xfId="0" applyFont="1" applyFill="1" applyBorder="1"/>
    <xf numFmtId="170" fontId="7" fillId="0" borderId="38" xfId="0" applyNumberFormat="1" applyFont="1" applyFill="1" applyBorder="1" applyAlignment="1">
      <alignment horizontal="center"/>
    </xf>
    <xf numFmtId="170" fontId="7" fillId="0" borderId="14" xfId="0" applyNumberFormat="1" applyFont="1" applyFill="1" applyBorder="1" applyAlignment="1">
      <alignment horizontal="center"/>
    </xf>
    <xf numFmtId="170" fontId="7" fillId="0" borderId="19" xfId="0" applyNumberFormat="1" applyFont="1" applyFill="1" applyBorder="1" applyAlignment="1">
      <alignment horizontal="center"/>
    </xf>
    <xf numFmtId="0" fontId="7" fillId="0" borderId="39" xfId="0" applyFont="1" applyFill="1" applyBorder="1"/>
    <xf numFmtId="170" fontId="7" fillId="0" borderId="40" xfId="0" applyNumberFormat="1" applyFont="1" applyFill="1" applyBorder="1" applyAlignment="1">
      <alignment horizontal="center"/>
    </xf>
    <xf numFmtId="170" fontId="7" fillId="0" borderId="41" xfId="0" applyNumberFormat="1" applyFont="1" applyFill="1" applyBorder="1" applyAlignment="1">
      <alignment horizontal="center"/>
    </xf>
    <xf numFmtId="170" fontId="7" fillId="0" borderId="20" xfId="0" applyNumberFormat="1" applyFont="1" applyFill="1" applyBorder="1" applyAlignment="1">
      <alignment horizontal="center"/>
    </xf>
    <xf numFmtId="0" fontId="8" fillId="0" borderId="42" xfId="0" applyFont="1" applyBorder="1" applyAlignment="1">
      <alignment horizontal="center" wrapText="1"/>
    </xf>
    <xf numFmtId="0" fontId="8" fillId="0" borderId="43" xfId="0" applyFont="1" applyBorder="1" applyAlignment="1">
      <alignment horizontal="center" wrapText="1"/>
    </xf>
    <xf numFmtId="0" fontId="8" fillId="0" borderId="44" xfId="0" applyFont="1" applyBorder="1" applyAlignment="1">
      <alignment horizontal="center" wrapText="1"/>
    </xf>
    <xf numFmtId="0" fontId="3" fillId="9" borderId="29" xfId="0" applyFont="1" applyFill="1" applyBorder="1" applyAlignment="1">
      <alignment horizontal="center"/>
    </xf>
    <xf numFmtId="0" fontId="3" fillId="9" borderId="30" xfId="0" applyFont="1" applyFill="1" applyBorder="1" applyAlignment="1">
      <alignment horizontal="center"/>
    </xf>
    <xf numFmtId="0" fontId="3" fillId="9" borderId="18" xfId="0" applyFont="1" applyFill="1" applyBorder="1" applyAlignment="1">
      <alignment horizontal="center"/>
    </xf>
    <xf numFmtId="0" fontId="3" fillId="9" borderId="31" xfId="0" applyFont="1" applyFill="1" applyBorder="1" applyAlignment="1">
      <alignment horizontal="center"/>
    </xf>
    <xf numFmtId="0" fontId="3" fillId="9" borderId="0" xfId="0" applyFont="1" applyFill="1" applyBorder="1" applyAlignment="1">
      <alignment horizontal="center"/>
    </xf>
    <xf numFmtId="0" fontId="3" fillId="9" borderId="19" xfId="0" applyFont="1" applyFill="1" applyBorder="1" applyAlignment="1">
      <alignment horizontal="center"/>
    </xf>
    <xf numFmtId="0" fontId="8" fillId="0" borderId="29" xfId="0" applyFont="1" applyBorder="1" applyAlignment="1">
      <alignment horizontal="center" vertical="center" wrapText="1"/>
    </xf>
    <xf numFmtId="0" fontId="8" fillId="0" borderId="18" xfId="0" applyFont="1" applyBorder="1" applyAlignment="1">
      <alignment horizontal="center" vertical="center" wrapText="1"/>
    </xf>
    <xf numFmtId="0" fontId="2" fillId="8" borderId="29" xfId="0" applyFont="1" applyFill="1" applyBorder="1" applyAlignment="1">
      <alignment horizontal="center"/>
    </xf>
    <xf numFmtId="0" fontId="2" fillId="8" borderId="30" xfId="0" applyFont="1" applyFill="1" applyBorder="1" applyAlignment="1">
      <alignment horizontal="center"/>
    </xf>
    <xf numFmtId="0" fontId="2" fillId="8" borderId="18" xfId="0" applyFont="1" applyFill="1" applyBorder="1" applyAlignment="1">
      <alignment horizontal="center"/>
    </xf>
    <xf numFmtId="0" fontId="2" fillId="0" borderId="0" xfId="0" applyFont="1" applyFill="1" applyBorder="1" applyAlignment="1">
      <alignment horizontal="center"/>
    </xf>
    <xf numFmtId="0" fontId="8" fillId="0" borderId="0" xfId="0" applyFont="1" applyFill="1" applyBorder="1" applyAlignment="1">
      <alignment horizontal="center" wrapText="1"/>
    </xf>
    <xf numFmtId="0" fontId="8" fillId="0" borderId="0" xfId="0" applyFont="1" applyFill="1" applyBorder="1" applyAlignment="1">
      <alignment horizontal="center"/>
    </xf>
    <xf numFmtId="170" fontId="8" fillId="0" borderId="31" xfId="0" applyNumberFormat="1" applyFont="1" applyBorder="1" applyAlignment="1">
      <alignment horizontal="center" wrapText="1"/>
    </xf>
    <xf numFmtId="170" fontId="8" fillId="0" borderId="32" xfId="0" applyNumberFormat="1" applyFont="1" applyBorder="1" applyAlignment="1">
      <alignment horizontal="center"/>
    </xf>
    <xf numFmtId="0" fontId="8" fillId="0" borderId="31" xfId="0" applyFont="1" applyBorder="1" applyAlignment="1">
      <alignment horizontal="center" wrapText="1"/>
    </xf>
    <xf numFmtId="0" fontId="8" fillId="0" borderId="32" xfId="0" applyFont="1" applyBorder="1" applyAlignment="1">
      <alignment horizontal="center"/>
    </xf>
    <xf numFmtId="0" fontId="8" fillId="0" borderId="33" xfId="0" applyFont="1" applyBorder="1" applyAlignment="1">
      <alignment horizontal="center"/>
    </xf>
    <xf numFmtId="0" fontId="2" fillId="2" borderId="1" xfId="0" applyFont="1" applyFill="1" applyBorder="1" applyAlignment="1" applyProtection="1">
      <alignment horizontal="left" wrapText="1"/>
    </xf>
    <xf numFmtId="0" fontId="2" fillId="2" borderId="2" xfId="0" applyFont="1" applyFill="1" applyBorder="1" applyAlignment="1" applyProtection="1">
      <alignment horizontal="left" wrapText="1"/>
    </xf>
    <xf numFmtId="0" fontId="2" fillId="0" borderId="0" xfId="0" applyFont="1" applyFill="1" applyBorder="1" applyAlignment="1" applyProtection="1">
      <alignment horizontal="left" wrapText="1"/>
    </xf>
    <xf numFmtId="0" fontId="2" fillId="0" borderId="0" xfId="0" applyFont="1" applyFill="1" applyBorder="1" applyAlignment="1" applyProtection="1">
      <alignment horizontal="center" wrapText="1"/>
    </xf>
    <xf numFmtId="0" fontId="5" fillId="4" borderId="0" xfId="0" applyFont="1" applyFill="1" applyBorder="1" applyAlignment="1" applyProtection="1">
      <alignment horizontal="center"/>
    </xf>
    <xf numFmtId="0" fontId="5" fillId="4" borderId="5" xfId="0" applyFont="1" applyFill="1" applyBorder="1" applyAlignment="1" applyProtection="1">
      <alignment horizontal="center"/>
    </xf>
    <xf numFmtId="0" fontId="5" fillId="0" borderId="0" xfId="0" applyFont="1" applyFill="1" applyBorder="1" applyAlignment="1" applyProtection="1">
      <alignment horizontal="center"/>
    </xf>
  </cellXfs>
  <cellStyles count="3">
    <cellStyle name="Comma" xfId="2" builtinId="3"/>
    <cellStyle name="Normal" xfId="0" builtinId="0"/>
    <cellStyle name="Percent" xfId="1" builtinId="5"/>
  </cellStyles>
  <dxfs count="0"/>
  <tableStyles count="0" defaultTableStyle="TableStyleMedium2" defaultPivotStyle="PivotStyleLight16"/>
  <colors>
    <mruColors>
      <color rgb="FF99FFCC"/>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C17"/>
  <sheetViews>
    <sheetView workbookViewId="0">
      <selection activeCell="B3" sqref="B3"/>
    </sheetView>
  </sheetViews>
  <sheetFormatPr defaultRowHeight="15" x14ac:dyDescent="0.25"/>
  <cols>
    <col min="1" max="1" width="11.140625" customWidth="1"/>
    <col min="2" max="2" width="36.7109375" customWidth="1"/>
    <col min="3" max="3" width="94.28515625" style="31" customWidth="1"/>
  </cols>
  <sheetData>
    <row r="1" spans="1:3" ht="15.75" thickBot="1" x14ac:dyDescent="0.3">
      <c r="A1" s="47" t="s">
        <v>18</v>
      </c>
      <c r="B1" s="48" t="s">
        <v>19</v>
      </c>
      <c r="C1" s="70" t="s">
        <v>20</v>
      </c>
    </row>
    <row r="2" spans="1:3" ht="24.75" x14ac:dyDescent="0.25">
      <c r="A2" s="67" t="s">
        <v>21</v>
      </c>
      <c r="B2" s="68" t="s">
        <v>22</v>
      </c>
      <c r="C2" s="69" t="s">
        <v>23</v>
      </c>
    </row>
    <row r="3" spans="1:3" ht="132" x14ac:dyDescent="0.25">
      <c r="A3" s="62" t="s">
        <v>24</v>
      </c>
      <c r="B3" s="61" t="s">
        <v>42</v>
      </c>
      <c r="C3" s="63" t="s">
        <v>43</v>
      </c>
    </row>
    <row r="4" spans="1:3" ht="36" x14ac:dyDescent="0.25">
      <c r="A4" s="62" t="s">
        <v>25</v>
      </c>
      <c r="B4" s="61" t="s">
        <v>44</v>
      </c>
      <c r="C4" s="63" t="s">
        <v>45</v>
      </c>
    </row>
    <row r="5" spans="1:3" ht="36" x14ac:dyDescent="0.25">
      <c r="A5" s="62" t="s">
        <v>26</v>
      </c>
      <c r="B5" s="61" t="s">
        <v>46</v>
      </c>
      <c r="C5" s="63" t="s">
        <v>47</v>
      </c>
    </row>
    <row r="6" spans="1:3" ht="180" x14ac:dyDescent="0.25">
      <c r="A6" s="62" t="s">
        <v>27</v>
      </c>
      <c r="B6" s="61" t="s">
        <v>48</v>
      </c>
      <c r="C6" s="63" t="s">
        <v>49</v>
      </c>
    </row>
    <row r="7" spans="1:3" ht="60" x14ac:dyDescent="0.25">
      <c r="A7" s="62" t="s">
        <v>28</v>
      </c>
      <c r="B7" s="61" t="s">
        <v>29</v>
      </c>
      <c r="C7" s="63" t="s">
        <v>50</v>
      </c>
    </row>
    <row r="8" spans="1:3" ht="48" x14ac:dyDescent="0.25">
      <c r="A8" s="62" t="s">
        <v>30</v>
      </c>
      <c r="B8" s="61" t="s">
        <v>31</v>
      </c>
      <c r="C8" s="63" t="s">
        <v>32</v>
      </c>
    </row>
    <row r="9" spans="1:3" ht="36" x14ac:dyDescent="0.25">
      <c r="A9" s="62" t="s">
        <v>33</v>
      </c>
      <c r="B9" s="61" t="s">
        <v>34</v>
      </c>
      <c r="C9" s="63" t="s">
        <v>35</v>
      </c>
    </row>
    <row r="10" spans="1:3" ht="60" x14ac:dyDescent="0.25">
      <c r="A10" s="62" t="s">
        <v>36</v>
      </c>
      <c r="B10" s="61" t="s">
        <v>51</v>
      </c>
      <c r="C10" s="63" t="s">
        <v>37</v>
      </c>
    </row>
    <row r="11" spans="1:3" ht="192" x14ac:dyDescent="0.25">
      <c r="A11" s="62" t="s">
        <v>38</v>
      </c>
      <c r="B11" s="61" t="s">
        <v>52</v>
      </c>
      <c r="C11" s="63" t="s">
        <v>53</v>
      </c>
    </row>
    <row r="12" spans="1:3" ht="192" x14ac:dyDescent="0.25">
      <c r="A12" s="62" t="s">
        <v>39</v>
      </c>
      <c r="B12" s="61" t="s">
        <v>40</v>
      </c>
      <c r="C12" s="63" t="s">
        <v>54</v>
      </c>
    </row>
    <row r="13" spans="1:3" ht="48" x14ac:dyDescent="0.25">
      <c r="A13" s="62" t="s">
        <v>55</v>
      </c>
      <c r="B13" s="61" t="s">
        <v>56</v>
      </c>
      <c r="C13" s="63" t="s">
        <v>60</v>
      </c>
    </row>
    <row r="14" spans="1:3" ht="48.75" thickBot="1" x14ac:dyDescent="0.3">
      <c r="A14" s="64" t="s">
        <v>57</v>
      </c>
      <c r="B14" s="65" t="s">
        <v>58</v>
      </c>
      <c r="C14" s="66" t="s">
        <v>59</v>
      </c>
    </row>
    <row r="17" spans="1:1" x14ac:dyDescent="0.25">
      <c r="A17" s="49" t="s">
        <v>41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E55"/>
  <sheetViews>
    <sheetView workbookViewId="0">
      <selection activeCell="H15" sqref="H15"/>
    </sheetView>
  </sheetViews>
  <sheetFormatPr defaultRowHeight="15" x14ac:dyDescent="0.25"/>
  <cols>
    <col min="3" max="3" width="12.140625" customWidth="1"/>
    <col min="4" max="4" width="9.5703125" bestFit="1" customWidth="1"/>
    <col min="5" max="6" width="9.5703125" customWidth="1"/>
    <col min="10" max="13" width="3.140625" customWidth="1"/>
    <col min="14" max="14" width="10.7109375" customWidth="1"/>
    <col min="15" max="15" width="11.140625" customWidth="1"/>
    <col min="22" max="25" width="3.140625" customWidth="1"/>
    <col min="26" max="26" width="9.85546875" customWidth="1"/>
    <col min="27" max="27" width="11.42578125" customWidth="1"/>
    <col min="34" max="37" width="3.140625" customWidth="1"/>
    <col min="38" max="38" width="10.5703125" customWidth="1"/>
    <col min="39" max="39" width="11.85546875" customWidth="1"/>
    <col min="46" max="49" width="3.140625" customWidth="1"/>
    <col min="50" max="50" width="12" customWidth="1"/>
    <col min="51" max="51" width="10.7109375" customWidth="1"/>
  </cols>
  <sheetData>
    <row r="2" spans="2:57" ht="24" customHeight="1" x14ac:dyDescent="0.25">
      <c r="B2" s="177" t="s">
        <v>82</v>
      </c>
      <c r="C2" s="178"/>
      <c r="D2" s="20" t="s">
        <v>89</v>
      </c>
      <c r="E2" s="20"/>
      <c r="F2" s="20"/>
      <c r="G2" s="1"/>
      <c r="H2" s="1"/>
      <c r="I2" s="1"/>
      <c r="N2" s="177" t="s">
        <v>75</v>
      </c>
      <c r="O2" s="178"/>
      <c r="P2" s="20" t="s">
        <v>89</v>
      </c>
      <c r="Q2" s="20"/>
      <c r="R2" s="20"/>
      <c r="S2" s="1"/>
      <c r="T2" s="1"/>
      <c r="U2" s="1"/>
      <c r="Z2" s="177" t="s">
        <v>76</v>
      </c>
      <c r="AA2" s="178"/>
      <c r="AB2" s="20" t="s">
        <v>89</v>
      </c>
      <c r="AC2" s="20"/>
      <c r="AD2" s="20"/>
      <c r="AE2" s="1"/>
      <c r="AF2" s="1"/>
      <c r="AG2" s="1"/>
      <c r="AL2" s="177" t="s">
        <v>77</v>
      </c>
      <c r="AM2" s="178"/>
      <c r="AN2" s="20" t="s">
        <v>89</v>
      </c>
      <c r="AO2" s="20"/>
      <c r="AP2" s="20"/>
      <c r="AQ2" s="1"/>
      <c r="AR2" s="1"/>
      <c r="AS2" s="1"/>
      <c r="AX2" s="177" t="s">
        <v>78</v>
      </c>
      <c r="AY2" s="178"/>
      <c r="AZ2" s="20" t="s">
        <v>89</v>
      </c>
      <c r="BA2" s="20"/>
      <c r="BB2" s="20"/>
      <c r="BC2" s="1"/>
      <c r="BD2" s="1"/>
      <c r="BE2" s="1"/>
    </row>
    <row r="3" spans="2:57" x14ac:dyDescent="0.25">
      <c r="B3" s="2"/>
      <c r="C3" s="3"/>
      <c r="D3" s="181"/>
      <c r="E3" s="181"/>
      <c r="F3" s="181"/>
      <c r="G3" s="181"/>
      <c r="H3" s="181"/>
      <c r="I3" s="182"/>
      <c r="N3" s="2"/>
      <c r="O3" s="3"/>
      <c r="P3" s="181"/>
      <c r="Q3" s="181"/>
      <c r="R3" s="181"/>
      <c r="S3" s="181"/>
      <c r="T3" s="181"/>
      <c r="U3" s="182"/>
      <c r="Z3" s="2"/>
      <c r="AA3" s="3"/>
      <c r="AB3" s="181"/>
      <c r="AC3" s="181"/>
      <c r="AD3" s="181"/>
      <c r="AE3" s="181"/>
      <c r="AF3" s="181"/>
      <c r="AG3" s="182"/>
      <c r="AL3" s="2"/>
      <c r="AM3" s="3"/>
      <c r="AN3" s="181"/>
      <c r="AO3" s="181"/>
      <c r="AP3" s="181"/>
      <c r="AQ3" s="181"/>
      <c r="AR3" s="181"/>
      <c r="AS3" s="182"/>
      <c r="AX3" s="2"/>
      <c r="AY3" s="3"/>
      <c r="AZ3" s="181"/>
      <c r="BA3" s="181"/>
      <c r="BB3" s="181"/>
      <c r="BC3" s="181"/>
      <c r="BD3" s="181"/>
      <c r="BE3" s="182"/>
    </row>
    <row r="4" spans="2:57" x14ac:dyDescent="0.25">
      <c r="B4" s="4"/>
      <c r="C4" s="5"/>
      <c r="D4" s="6" t="s">
        <v>0</v>
      </c>
      <c r="E4" s="6" t="s">
        <v>72</v>
      </c>
      <c r="F4" s="6" t="s">
        <v>74</v>
      </c>
      <c r="G4" s="24" t="s">
        <v>1</v>
      </c>
      <c r="H4" s="25" t="s">
        <v>2</v>
      </c>
      <c r="I4" s="24" t="s">
        <v>1</v>
      </c>
      <c r="N4" s="4"/>
      <c r="O4" s="5"/>
      <c r="P4" s="6" t="s">
        <v>0</v>
      </c>
      <c r="Q4" s="6" t="s">
        <v>72</v>
      </c>
      <c r="R4" s="6" t="s">
        <v>74</v>
      </c>
      <c r="S4" s="24" t="s">
        <v>1</v>
      </c>
      <c r="T4" s="25" t="s">
        <v>2</v>
      </c>
      <c r="U4" s="24" t="s">
        <v>1</v>
      </c>
      <c r="Z4" s="4"/>
      <c r="AA4" s="5"/>
      <c r="AB4" s="6" t="s">
        <v>0</v>
      </c>
      <c r="AC4" s="6" t="s">
        <v>72</v>
      </c>
      <c r="AD4" s="6" t="s">
        <v>74</v>
      </c>
      <c r="AE4" s="24" t="s">
        <v>1</v>
      </c>
      <c r="AF4" s="25" t="s">
        <v>2</v>
      </c>
      <c r="AG4" s="24" t="s">
        <v>1</v>
      </c>
      <c r="AL4" s="4"/>
      <c r="AM4" s="5"/>
      <c r="AN4" s="6" t="s">
        <v>0</v>
      </c>
      <c r="AO4" s="6" t="s">
        <v>72</v>
      </c>
      <c r="AP4" s="6" t="s">
        <v>74</v>
      </c>
      <c r="AQ4" s="24" t="s">
        <v>1</v>
      </c>
      <c r="AR4" s="25" t="s">
        <v>2</v>
      </c>
      <c r="AS4" s="24" t="s">
        <v>1</v>
      </c>
      <c r="AX4" s="4"/>
      <c r="AY4" s="5"/>
      <c r="AZ4" s="6" t="s">
        <v>0</v>
      </c>
      <c r="BA4" s="6" t="s">
        <v>72</v>
      </c>
      <c r="BB4" s="6" t="s">
        <v>74</v>
      </c>
      <c r="BC4" s="24" t="s">
        <v>1</v>
      </c>
      <c r="BD4" s="25" t="s">
        <v>2</v>
      </c>
      <c r="BE4" s="24" t="s">
        <v>1</v>
      </c>
    </row>
    <row r="5" spans="2:57" x14ac:dyDescent="0.25">
      <c r="B5" s="7" t="s">
        <v>3</v>
      </c>
      <c r="C5" s="8" t="s">
        <v>9</v>
      </c>
      <c r="D5" s="9" t="s">
        <v>4</v>
      </c>
      <c r="E5" s="9" t="s">
        <v>73</v>
      </c>
      <c r="F5" s="9" t="s">
        <v>73</v>
      </c>
      <c r="G5" s="26" t="s">
        <v>5</v>
      </c>
      <c r="H5" s="26" t="s">
        <v>6</v>
      </c>
      <c r="I5" s="26" t="s">
        <v>7</v>
      </c>
      <c r="N5" s="7" t="s">
        <v>3</v>
      </c>
      <c r="O5" s="8" t="s">
        <v>9</v>
      </c>
      <c r="P5" s="9" t="s">
        <v>4</v>
      </c>
      <c r="Q5" s="9" t="s">
        <v>73</v>
      </c>
      <c r="R5" s="9" t="s">
        <v>73</v>
      </c>
      <c r="S5" s="26" t="s">
        <v>5</v>
      </c>
      <c r="T5" s="26" t="s">
        <v>6</v>
      </c>
      <c r="U5" s="26" t="s">
        <v>7</v>
      </c>
      <c r="Z5" s="7" t="s">
        <v>3</v>
      </c>
      <c r="AA5" s="8" t="s">
        <v>9</v>
      </c>
      <c r="AB5" s="9" t="s">
        <v>4</v>
      </c>
      <c r="AC5" s="9" t="s">
        <v>73</v>
      </c>
      <c r="AD5" s="9" t="s">
        <v>73</v>
      </c>
      <c r="AE5" s="26" t="s">
        <v>5</v>
      </c>
      <c r="AF5" s="26" t="s">
        <v>6</v>
      </c>
      <c r="AG5" s="26" t="s">
        <v>7</v>
      </c>
      <c r="AL5" s="7" t="s">
        <v>3</v>
      </c>
      <c r="AM5" s="8" t="s">
        <v>9</v>
      </c>
      <c r="AN5" s="9" t="s">
        <v>4</v>
      </c>
      <c r="AO5" s="9" t="s">
        <v>73</v>
      </c>
      <c r="AP5" s="9" t="s">
        <v>73</v>
      </c>
      <c r="AQ5" s="26" t="s">
        <v>5</v>
      </c>
      <c r="AR5" s="26" t="s">
        <v>6</v>
      </c>
      <c r="AS5" s="26" t="s">
        <v>7</v>
      </c>
      <c r="AX5" s="7" t="s">
        <v>3</v>
      </c>
      <c r="AY5" s="8" t="s">
        <v>9</v>
      </c>
      <c r="AZ5" s="9" t="s">
        <v>4</v>
      </c>
      <c r="BA5" s="9" t="s">
        <v>73</v>
      </c>
      <c r="BB5" s="9" t="s">
        <v>73</v>
      </c>
      <c r="BC5" s="26" t="s">
        <v>5</v>
      </c>
      <c r="BD5" s="26" t="s">
        <v>6</v>
      </c>
      <c r="BE5" s="26" t="s">
        <v>7</v>
      </c>
    </row>
    <row r="6" spans="2:57" x14ac:dyDescent="0.25">
      <c r="B6" s="10" t="s">
        <v>8</v>
      </c>
      <c r="C6" s="11"/>
      <c r="D6" s="6"/>
      <c r="E6" s="6"/>
      <c r="F6" s="6"/>
      <c r="G6" s="24"/>
      <c r="H6" s="24"/>
      <c r="I6" s="24"/>
      <c r="N6" s="10" t="s">
        <v>8</v>
      </c>
      <c r="O6" s="11"/>
      <c r="P6" s="6"/>
      <c r="Q6" s="6"/>
      <c r="R6" s="6"/>
      <c r="S6" s="24"/>
      <c r="T6" s="24"/>
      <c r="U6" s="24"/>
      <c r="Z6" s="10" t="s">
        <v>8</v>
      </c>
      <c r="AA6" s="11"/>
      <c r="AB6" s="6"/>
      <c r="AC6" s="6"/>
      <c r="AD6" s="6"/>
      <c r="AE6" s="24"/>
      <c r="AF6" s="24"/>
      <c r="AG6" s="24"/>
      <c r="AL6" s="10" t="s">
        <v>8</v>
      </c>
      <c r="AM6" s="11"/>
      <c r="AN6" s="6"/>
      <c r="AO6" s="6"/>
      <c r="AP6" s="6"/>
      <c r="AQ6" s="24"/>
      <c r="AR6" s="24"/>
      <c r="AS6" s="24"/>
      <c r="AX6" s="10" t="s">
        <v>8</v>
      </c>
      <c r="AY6" s="11"/>
      <c r="AZ6" s="6"/>
      <c r="BA6" s="6"/>
      <c r="BB6" s="6"/>
      <c r="BC6" s="24"/>
      <c r="BD6" s="24"/>
      <c r="BE6" s="24"/>
    </row>
    <row r="7" spans="2:57" x14ac:dyDescent="0.25">
      <c r="B7" s="13">
        <v>0</v>
      </c>
      <c r="C7" s="14" t="s">
        <v>81</v>
      </c>
      <c r="D7" s="15"/>
      <c r="E7" s="15"/>
      <c r="F7" s="15"/>
      <c r="G7" s="27"/>
      <c r="H7" s="27"/>
      <c r="I7" s="27"/>
      <c r="N7" s="13">
        <v>0</v>
      </c>
      <c r="O7" s="14" t="s">
        <v>81</v>
      </c>
      <c r="P7" s="15"/>
      <c r="Q7" s="15"/>
      <c r="R7" s="15"/>
      <c r="S7" s="27"/>
      <c r="T7" s="27"/>
      <c r="U7" s="27"/>
      <c r="Z7" s="13">
        <v>0</v>
      </c>
      <c r="AA7" s="14" t="s">
        <v>81</v>
      </c>
      <c r="AB7" s="15"/>
      <c r="AC7" s="15"/>
      <c r="AD7" s="15"/>
      <c r="AE7" s="27"/>
      <c r="AF7" s="27"/>
      <c r="AG7" s="27"/>
      <c r="AL7" s="13">
        <v>0</v>
      </c>
      <c r="AM7" s="14" t="s">
        <v>81</v>
      </c>
      <c r="AN7" s="15"/>
      <c r="AO7" s="15"/>
      <c r="AP7" s="15"/>
      <c r="AQ7" s="27"/>
      <c r="AR7" s="27"/>
      <c r="AS7" s="27"/>
      <c r="AX7" s="13">
        <v>0</v>
      </c>
      <c r="AY7" s="14" t="s">
        <v>81</v>
      </c>
      <c r="AZ7" s="15"/>
      <c r="BA7" s="15"/>
      <c r="BB7" s="15"/>
      <c r="BC7" s="27"/>
      <c r="BD7" s="27"/>
      <c r="BE7" s="27"/>
    </row>
    <row r="8" spans="2:57" x14ac:dyDescent="0.25">
      <c r="B8" s="21">
        <v>1</v>
      </c>
      <c r="C8" s="22" t="s">
        <v>62</v>
      </c>
      <c r="D8" s="23">
        <v>-157.40455844030492</v>
      </c>
      <c r="E8" s="99">
        <v>10361</v>
      </c>
      <c r="F8" s="99">
        <v>7021</v>
      </c>
      <c r="G8" s="120">
        <v>0.45748479876459802</v>
      </c>
      <c r="H8" s="121">
        <f ca="1">(E8-F8)/E8</f>
        <v>0.32236270630248043</v>
      </c>
      <c r="I8" s="121">
        <v>0.22015249493292152</v>
      </c>
      <c r="N8" s="21">
        <v>1</v>
      </c>
      <c r="O8" s="22" t="s">
        <v>62</v>
      </c>
      <c r="P8" s="23">
        <v>-264.69022023233236</v>
      </c>
      <c r="Q8" s="99">
        <v>8264</v>
      </c>
      <c r="R8" s="99">
        <v>5610</v>
      </c>
      <c r="S8" s="120">
        <v>0.52904162633107454</v>
      </c>
      <c r="T8" s="121">
        <f ca="1">(Q8-R8)/Q8</f>
        <v>0.32115198451113264</v>
      </c>
      <c r="U8" s="121">
        <v>0.14980638915779285</v>
      </c>
      <c r="Z8" s="21">
        <v>1</v>
      </c>
      <c r="AA8" s="22" t="s">
        <v>62</v>
      </c>
      <c r="AB8" s="23">
        <v>290.610234497134</v>
      </c>
      <c r="AC8" s="99">
        <v>1919</v>
      </c>
      <c r="AD8" s="99">
        <v>1300</v>
      </c>
      <c r="AE8" s="120">
        <v>0.16154247003647734</v>
      </c>
      <c r="AF8" s="121">
        <f ca="1">(AC8-AD8)/AC8</f>
        <v>0.32256383533090149</v>
      </c>
      <c r="AG8" s="121">
        <v>0.51589369463262114</v>
      </c>
      <c r="AL8" s="21">
        <v>1</v>
      </c>
      <c r="AM8" s="22" t="s">
        <v>62</v>
      </c>
      <c r="AN8" s="23">
        <v>-120.01572368421053</v>
      </c>
      <c r="AO8" s="141">
        <v>152</v>
      </c>
      <c r="AP8" s="141">
        <v>93</v>
      </c>
      <c r="AQ8" s="120">
        <v>0.38157894736842107</v>
      </c>
      <c r="AR8" s="121">
        <f ca="1">(AO8-AP8)/AO8</f>
        <v>0.38815789473684209</v>
      </c>
      <c r="AS8" s="121">
        <v>0.23026315789473684</v>
      </c>
      <c r="AX8" s="21">
        <v>1</v>
      </c>
      <c r="AY8" s="22" t="s">
        <v>62</v>
      </c>
      <c r="AZ8" s="23">
        <v>657.41153846153861</v>
      </c>
      <c r="BA8" s="141">
        <v>26</v>
      </c>
      <c r="BB8" s="141">
        <v>18</v>
      </c>
      <c r="BC8" s="120">
        <v>0</v>
      </c>
      <c r="BD8" s="121">
        <f ca="1">(BA8-BB8)/BA8</f>
        <v>0.30769230769230771</v>
      </c>
      <c r="BE8" s="121">
        <v>0.69230769230769229</v>
      </c>
    </row>
    <row r="9" spans="2:57" x14ac:dyDescent="0.25">
      <c r="B9" s="21">
        <v>2</v>
      </c>
      <c r="C9" s="22" t="s">
        <v>63</v>
      </c>
      <c r="D9" s="23">
        <v>-109.4354367339064</v>
      </c>
      <c r="E9" s="99">
        <v>10361</v>
      </c>
      <c r="F9" s="99">
        <v>7580</v>
      </c>
      <c r="G9" s="121">
        <v>0.43943634784287233</v>
      </c>
      <c r="H9" s="121">
        <f t="shared" ref="H9:H11" ca="1" si="0">(E9-F9)/E9</f>
        <v>0.2684103850979635</v>
      </c>
      <c r="I9" s="121">
        <v>0.29215326705916417</v>
      </c>
      <c r="N9" s="21">
        <v>2</v>
      </c>
      <c r="O9" s="22" t="s">
        <v>63</v>
      </c>
      <c r="P9" s="23">
        <v>-213.72634801548918</v>
      </c>
      <c r="Q9" s="99">
        <v>8264</v>
      </c>
      <c r="R9" s="99">
        <v>6038</v>
      </c>
      <c r="S9" s="121">
        <v>0.50774443368828659</v>
      </c>
      <c r="T9" s="121">
        <f t="shared" ref="T9:T11" ca="1" si="1">(Q9-R9)/Q9</f>
        <v>0.26936108422071636</v>
      </c>
      <c r="U9" s="121">
        <v>0.2228944820909971</v>
      </c>
      <c r="Z9" s="21">
        <v>2</v>
      </c>
      <c r="AA9" s="22" t="s">
        <v>63</v>
      </c>
      <c r="AB9" s="23">
        <v>323.24948410630509</v>
      </c>
      <c r="AC9" s="114">
        <v>1919</v>
      </c>
      <c r="AD9" s="114">
        <v>1420</v>
      </c>
      <c r="AE9" s="121">
        <v>0.15633142261594579</v>
      </c>
      <c r="AF9" s="121">
        <f t="shared" ref="AF9:AF11" ca="1" si="2">(AC9-AD9)/AC9</f>
        <v>0.26003126628452317</v>
      </c>
      <c r="AG9" s="121">
        <v>0.58363731109953099</v>
      </c>
      <c r="AL9" s="21">
        <v>2</v>
      </c>
      <c r="AM9" s="22" t="s">
        <v>63</v>
      </c>
      <c r="AN9" s="23">
        <v>-39.871644736842086</v>
      </c>
      <c r="AO9" s="142">
        <v>152</v>
      </c>
      <c r="AP9" s="142">
        <v>102</v>
      </c>
      <c r="AQ9" s="121">
        <v>0.375</v>
      </c>
      <c r="AR9" s="121">
        <f t="shared" ref="AR9:AR11" ca="1" si="3">(AO9-AP9)/AO9</f>
        <v>0.32894736842105265</v>
      </c>
      <c r="AS9" s="121">
        <v>0.29605263157894735</v>
      </c>
      <c r="AX9" s="21">
        <v>2</v>
      </c>
      <c r="AY9" s="22" t="s">
        <v>63</v>
      </c>
      <c r="AZ9" s="23">
        <v>696.8734615384617</v>
      </c>
      <c r="BA9" s="142">
        <v>26</v>
      </c>
      <c r="BB9" s="142">
        <v>20</v>
      </c>
      <c r="BC9" s="121">
        <v>0</v>
      </c>
      <c r="BD9" s="121">
        <f t="shared" ref="BD9:BD11" ca="1" si="4">(BA9-BB9)/BA9</f>
        <v>0.23076923076923078</v>
      </c>
      <c r="BE9" s="121">
        <v>0.76923076923076927</v>
      </c>
    </row>
    <row r="10" spans="2:57" x14ac:dyDescent="0.25">
      <c r="B10" s="13">
        <v>3</v>
      </c>
      <c r="C10" s="14" t="s">
        <v>64</v>
      </c>
      <c r="D10" s="16">
        <v>-319.15953961972752</v>
      </c>
      <c r="E10" s="99">
        <v>10361</v>
      </c>
      <c r="F10" s="99">
        <v>9652</v>
      </c>
      <c r="G10" s="121">
        <v>0.72164848952803784</v>
      </c>
      <c r="H10" s="121">
        <f t="shared" ca="1" si="0"/>
        <v>6.8429688254029536E-2</v>
      </c>
      <c r="I10" s="121">
        <v>0.20992182221793262</v>
      </c>
      <c r="N10" s="13">
        <v>3</v>
      </c>
      <c r="O10" s="14" t="s">
        <v>64</v>
      </c>
      <c r="P10" s="16">
        <v>-394.79932357211982</v>
      </c>
      <c r="Q10" s="99">
        <v>8264</v>
      </c>
      <c r="R10" s="99">
        <v>7649</v>
      </c>
      <c r="S10" s="121">
        <v>0.75411423039690217</v>
      </c>
      <c r="T10" s="121">
        <f t="shared" ca="1" si="1"/>
        <v>7.4419167473378511E-2</v>
      </c>
      <c r="U10" s="121">
        <v>0.17146660212971926</v>
      </c>
      <c r="Z10" s="13">
        <v>3</v>
      </c>
      <c r="AA10" s="14" t="s">
        <v>64</v>
      </c>
      <c r="AB10" s="16">
        <v>-11.224366857738477</v>
      </c>
      <c r="AC10" s="115">
        <v>1919</v>
      </c>
      <c r="AD10" s="115">
        <v>1844</v>
      </c>
      <c r="AE10" s="121">
        <v>0.59145388223032824</v>
      </c>
      <c r="AF10" s="121">
        <f t="shared" ca="1" si="2"/>
        <v>3.9082855653986448E-2</v>
      </c>
      <c r="AG10" s="121">
        <v>0.36946326211568525</v>
      </c>
      <c r="AL10" s="13">
        <v>3</v>
      </c>
      <c r="AM10" s="14" t="s">
        <v>64</v>
      </c>
      <c r="AN10" s="16">
        <v>-220.42532894736848</v>
      </c>
      <c r="AO10" s="143">
        <v>152</v>
      </c>
      <c r="AP10" s="143">
        <v>135</v>
      </c>
      <c r="AQ10" s="121">
        <v>0.66447368421052633</v>
      </c>
      <c r="AR10" s="121">
        <f t="shared" ca="1" si="3"/>
        <v>0.1118421052631579</v>
      </c>
      <c r="AS10" s="121">
        <v>0.22368421052631579</v>
      </c>
      <c r="AX10" s="13">
        <v>3</v>
      </c>
      <c r="AY10" s="14" t="s">
        <v>64</v>
      </c>
      <c r="AZ10" s="16">
        <v>417.45500000000004</v>
      </c>
      <c r="BA10" s="143">
        <v>26</v>
      </c>
      <c r="BB10" s="143">
        <v>24</v>
      </c>
      <c r="BC10" s="121">
        <v>0.34615384615384615</v>
      </c>
      <c r="BD10" s="121">
        <f t="shared" ca="1" si="4"/>
        <v>7.6923076923076927E-2</v>
      </c>
      <c r="BE10" s="121">
        <v>0.57692307692307687</v>
      </c>
    </row>
    <row r="11" spans="2:57" x14ac:dyDescent="0.25">
      <c r="B11" s="17">
        <v>4</v>
      </c>
      <c r="C11" s="18" t="s">
        <v>65</v>
      </c>
      <c r="D11" s="19">
        <v>-428.4378168130479</v>
      </c>
      <c r="E11" s="112">
        <v>10361</v>
      </c>
      <c r="F11" s="112">
        <v>10351</v>
      </c>
      <c r="G11" s="122">
        <v>0.80088794517903672</v>
      </c>
      <c r="H11" s="122">
        <f t="shared" ca="1" si="0"/>
        <v>9.6515780330083971E-4</v>
      </c>
      <c r="I11" s="122">
        <v>0.19814689701766239</v>
      </c>
      <c r="N11" s="17">
        <v>4</v>
      </c>
      <c r="O11" s="18" t="s">
        <v>65</v>
      </c>
      <c r="P11" s="113">
        <v>-518.42260769602967</v>
      </c>
      <c r="Q11" s="112">
        <v>8264</v>
      </c>
      <c r="R11" s="112">
        <v>8256</v>
      </c>
      <c r="S11" s="122">
        <v>0.83337366892545983</v>
      </c>
      <c r="T11" s="122">
        <f t="shared" ca="1" si="1"/>
        <v>9.6805421103581804E-4</v>
      </c>
      <c r="U11" s="122">
        <v>0.16565827686350434</v>
      </c>
      <c r="Z11" s="17">
        <v>4</v>
      </c>
      <c r="AA11" s="18" t="s">
        <v>65</v>
      </c>
      <c r="AB11" s="19">
        <v>-131.76296508598222</v>
      </c>
      <c r="AC11" s="116">
        <v>1919</v>
      </c>
      <c r="AD11" s="116">
        <v>1917</v>
      </c>
      <c r="AE11" s="122">
        <v>0.66961959353830125</v>
      </c>
      <c r="AF11" s="122">
        <f t="shared" ca="1" si="2"/>
        <v>1.0422094841063053E-3</v>
      </c>
      <c r="AG11" s="122">
        <v>0.32933819697759248</v>
      </c>
      <c r="AL11" s="17">
        <v>4</v>
      </c>
      <c r="AM11" s="18" t="s">
        <v>65</v>
      </c>
      <c r="AN11" s="19">
        <v>592.72473684210536</v>
      </c>
      <c r="AO11" s="144">
        <v>152</v>
      </c>
      <c r="AP11" s="144">
        <v>152</v>
      </c>
      <c r="AQ11" s="122">
        <v>0.75</v>
      </c>
      <c r="AR11" s="122">
        <f t="shared" ca="1" si="3"/>
        <v>0</v>
      </c>
      <c r="AS11" s="122">
        <v>0.25</v>
      </c>
      <c r="AX11" s="17">
        <v>4</v>
      </c>
      <c r="AY11" s="18" t="s">
        <v>65</v>
      </c>
      <c r="AZ11" s="19">
        <v>306.12230769230769</v>
      </c>
      <c r="BA11" s="144">
        <v>26</v>
      </c>
      <c r="BB11" s="144">
        <v>26</v>
      </c>
      <c r="BC11" s="122">
        <v>0.46153846153846156</v>
      </c>
      <c r="BD11" s="122">
        <f t="shared" ca="1" si="4"/>
        <v>0</v>
      </c>
      <c r="BE11" s="122">
        <v>0.53846153846153844</v>
      </c>
    </row>
    <row r="17" spans="2:57" ht="26.25" customHeight="1" x14ac:dyDescent="0.25">
      <c r="B17" s="177" t="s">
        <v>83</v>
      </c>
      <c r="C17" s="178"/>
      <c r="D17" s="20" t="str">
        <f>D2</f>
        <v>Scenario I-16 (I2, I6, I8, I13)</v>
      </c>
      <c r="E17" s="20"/>
      <c r="F17" s="20"/>
      <c r="G17" s="1"/>
      <c r="H17" s="1"/>
      <c r="I17" s="1"/>
      <c r="N17" s="177" t="s">
        <v>79</v>
      </c>
      <c r="O17" s="178"/>
      <c r="P17" s="20" t="s">
        <v>89</v>
      </c>
      <c r="Q17" s="20"/>
      <c r="R17" s="20"/>
      <c r="S17" s="1"/>
      <c r="T17" s="1"/>
      <c r="U17" s="1"/>
      <c r="Z17" s="177" t="s">
        <v>80</v>
      </c>
      <c r="AA17" s="178"/>
      <c r="AB17" s="20" t="s">
        <v>89</v>
      </c>
      <c r="AC17" s="20"/>
      <c r="AD17" s="20"/>
      <c r="AE17" s="1"/>
      <c r="AF17" s="1"/>
      <c r="AG17" s="1"/>
      <c r="AL17" s="177" t="s">
        <v>101</v>
      </c>
      <c r="AM17" s="178"/>
      <c r="AN17" s="20" t="s">
        <v>89</v>
      </c>
      <c r="AO17" s="20"/>
      <c r="AP17" s="20"/>
      <c r="AQ17" s="1"/>
      <c r="AR17" s="1"/>
      <c r="AS17" s="1"/>
      <c r="AX17" s="177" t="s">
        <v>102</v>
      </c>
      <c r="AY17" s="178"/>
      <c r="AZ17" s="20" t="s">
        <v>89</v>
      </c>
      <c r="BA17" s="20"/>
      <c r="BB17" s="20"/>
      <c r="BC17" s="1"/>
      <c r="BD17" s="1"/>
      <c r="BE17" s="1"/>
    </row>
    <row r="18" spans="2:57" x14ac:dyDescent="0.25">
      <c r="B18" s="2"/>
      <c r="C18" s="3"/>
      <c r="D18" s="181"/>
      <c r="E18" s="181"/>
      <c r="F18" s="181"/>
      <c r="G18" s="181"/>
      <c r="H18" s="181"/>
      <c r="I18" s="182"/>
      <c r="N18" s="2"/>
      <c r="O18" s="3"/>
      <c r="P18" s="181"/>
      <c r="Q18" s="181"/>
      <c r="R18" s="181"/>
      <c r="S18" s="181"/>
      <c r="T18" s="181"/>
      <c r="U18" s="182"/>
      <c r="Z18" s="2"/>
      <c r="AA18" s="3"/>
      <c r="AB18" s="181"/>
      <c r="AC18" s="181"/>
      <c r="AD18" s="181"/>
      <c r="AE18" s="181"/>
      <c r="AF18" s="181"/>
      <c r="AG18" s="182"/>
      <c r="AL18" s="2"/>
      <c r="AM18" s="3"/>
      <c r="AN18" s="181"/>
      <c r="AO18" s="181"/>
      <c r="AP18" s="181"/>
      <c r="AQ18" s="181"/>
      <c r="AR18" s="181"/>
      <c r="AS18" s="182"/>
      <c r="AX18" s="2"/>
      <c r="AY18" s="3"/>
      <c r="AZ18" s="181"/>
      <c r="BA18" s="181"/>
      <c r="BB18" s="181"/>
      <c r="BC18" s="181"/>
      <c r="BD18" s="181"/>
      <c r="BE18" s="182"/>
    </row>
    <row r="19" spans="2:57" x14ac:dyDescent="0.25">
      <c r="B19" s="4"/>
      <c r="C19" s="5"/>
      <c r="D19" s="6" t="s">
        <v>0</v>
      </c>
      <c r="E19" s="6" t="s">
        <v>72</v>
      </c>
      <c r="F19" s="6" t="s">
        <v>74</v>
      </c>
      <c r="G19" s="24" t="s">
        <v>1</v>
      </c>
      <c r="H19" s="25" t="s">
        <v>2</v>
      </c>
      <c r="I19" s="24" t="s">
        <v>1</v>
      </c>
      <c r="N19" s="4"/>
      <c r="O19" s="5"/>
      <c r="P19" s="6" t="s">
        <v>0</v>
      </c>
      <c r="Q19" s="6" t="s">
        <v>72</v>
      </c>
      <c r="R19" s="6" t="s">
        <v>74</v>
      </c>
      <c r="S19" s="24" t="s">
        <v>1</v>
      </c>
      <c r="T19" s="25" t="s">
        <v>2</v>
      </c>
      <c r="U19" s="24" t="s">
        <v>1</v>
      </c>
      <c r="Z19" s="4"/>
      <c r="AA19" s="5"/>
      <c r="AB19" s="6" t="s">
        <v>0</v>
      </c>
      <c r="AC19" s="6" t="s">
        <v>72</v>
      </c>
      <c r="AD19" s="6" t="s">
        <v>74</v>
      </c>
      <c r="AE19" s="24" t="s">
        <v>1</v>
      </c>
      <c r="AF19" s="25" t="s">
        <v>2</v>
      </c>
      <c r="AG19" s="24" t="s">
        <v>1</v>
      </c>
      <c r="AL19" s="4"/>
      <c r="AM19" s="5"/>
      <c r="AN19" s="6" t="s">
        <v>0</v>
      </c>
      <c r="AO19" s="6" t="s">
        <v>72</v>
      </c>
      <c r="AP19" s="6" t="s">
        <v>74</v>
      </c>
      <c r="AQ19" s="24" t="s">
        <v>1</v>
      </c>
      <c r="AR19" s="25" t="s">
        <v>2</v>
      </c>
      <c r="AS19" s="24" t="s">
        <v>1</v>
      </c>
      <c r="AX19" s="4"/>
      <c r="AY19" s="5"/>
      <c r="AZ19" s="6" t="s">
        <v>0</v>
      </c>
      <c r="BA19" s="6" t="s">
        <v>72</v>
      </c>
      <c r="BB19" s="6" t="s">
        <v>74</v>
      </c>
      <c r="BC19" s="24" t="s">
        <v>1</v>
      </c>
      <c r="BD19" s="25" t="s">
        <v>2</v>
      </c>
      <c r="BE19" s="24" t="s">
        <v>1</v>
      </c>
    </row>
    <row r="20" spans="2:57" x14ac:dyDescent="0.25">
      <c r="B20" s="7" t="s">
        <v>3</v>
      </c>
      <c r="C20" s="8" t="s">
        <v>9</v>
      </c>
      <c r="D20" s="9" t="s">
        <v>4</v>
      </c>
      <c r="E20" s="9" t="s">
        <v>73</v>
      </c>
      <c r="F20" s="9" t="s">
        <v>73</v>
      </c>
      <c r="G20" s="26" t="s">
        <v>5</v>
      </c>
      <c r="H20" s="26" t="s">
        <v>6</v>
      </c>
      <c r="I20" s="26" t="s">
        <v>7</v>
      </c>
      <c r="N20" s="7" t="s">
        <v>3</v>
      </c>
      <c r="O20" s="8" t="s">
        <v>9</v>
      </c>
      <c r="P20" s="9" t="s">
        <v>4</v>
      </c>
      <c r="Q20" s="9" t="s">
        <v>73</v>
      </c>
      <c r="R20" s="9" t="s">
        <v>73</v>
      </c>
      <c r="S20" s="26" t="s">
        <v>5</v>
      </c>
      <c r="T20" s="26" t="s">
        <v>6</v>
      </c>
      <c r="U20" s="26" t="s">
        <v>7</v>
      </c>
      <c r="Z20" s="7" t="s">
        <v>3</v>
      </c>
      <c r="AA20" s="8" t="s">
        <v>9</v>
      </c>
      <c r="AB20" s="9" t="s">
        <v>4</v>
      </c>
      <c r="AC20" s="9" t="s">
        <v>73</v>
      </c>
      <c r="AD20" s="9" t="s">
        <v>73</v>
      </c>
      <c r="AE20" s="26" t="s">
        <v>5</v>
      </c>
      <c r="AF20" s="26" t="s">
        <v>6</v>
      </c>
      <c r="AG20" s="26" t="s">
        <v>7</v>
      </c>
      <c r="AL20" s="7" t="s">
        <v>3</v>
      </c>
      <c r="AM20" s="8" t="s">
        <v>9</v>
      </c>
      <c r="AN20" s="9" t="s">
        <v>4</v>
      </c>
      <c r="AO20" s="9" t="s">
        <v>73</v>
      </c>
      <c r="AP20" s="9" t="s">
        <v>73</v>
      </c>
      <c r="AQ20" s="26" t="s">
        <v>5</v>
      </c>
      <c r="AR20" s="26" t="s">
        <v>6</v>
      </c>
      <c r="AS20" s="26" t="s">
        <v>7</v>
      </c>
      <c r="AX20" s="7" t="s">
        <v>3</v>
      </c>
      <c r="AY20" s="8" t="s">
        <v>9</v>
      </c>
      <c r="AZ20" s="9" t="s">
        <v>4</v>
      </c>
      <c r="BA20" s="9" t="s">
        <v>73</v>
      </c>
      <c r="BB20" s="9" t="s">
        <v>73</v>
      </c>
      <c r="BC20" s="26" t="s">
        <v>5</v>
      </c>
      <c r="BD20" s="26" t="s">
        <v>6</v>
      </c>
      <c r="BE20" s="26" t="s">
        <v>7</v>
      </c>
    </row>
    <row r="21" spans="2:57" x14ac:dyDescent="0.25">
      <c r="B21" s="10" t="s">
        <v>8</v>
      </c>
      <c r="C21" s="11"/>
      <c r="D21" s="6"/>
      <c r="E21" s="6"/>
      <c r="F21" s="6"/>
      <c r="G21" s="24"/>
      <c r="H21" s="24"/>
      <c r="I21" s="24"/>
      <c r="N21" s="10" t="s">
        <v>8</v>
      </c>
      <c r="O21" s="11"/>
      <c r="P21" s="6"/>
      <c r="Q21" s="6"/>
      <c r="R21" s="6"/>
      <c r="S21" s="24"/>
      <c r="T21" s="24"/>
      <c r="U21" s="24"/>
      <c r="Z21" s="10" t="s">
        <v>8</v>
      </c>
      <c r="AA21" s="11"/>
      <c r="AB21" s="6"/>
      <c r="AC21" s="6"/>
      <c r="AD21" s="6"/>
      <c r="AE21" s="24"/>
      <c r="AF21" s="24"/>
      <c r="AG21" s="24"/>
      <c r="AL21" s="10" t="s">
        <v>8</v>
      </c>
      <c r="AM21" s="11"/>
      <c r="AN21" s="6"/>
      <c r="AO21" s="6"/>
      <c r="AP21" s="6"/>
      <c r="AQ21" s="24"/>
      <c r="AR21" s="24"/>
      <c r="AS21" s="24"/>
      <c r="AX21" s="10" t="s">
        <v>8</v>
      </c>
      <c r="AY21" s="11"/>
      <c r="AZ21" s="6"/>
      <c r="BA21" s="6"/>
      <c r="BB21" s="6"/>
      <c r="BC21" s="24"/>
      <c r="BD21" s="24"/>
      <c r="BE21" s="24"/>
    </row>
    <row r="22" spans="2:57" x14ac:dyDescent="0.25">
      <c r="B22" s="13">
        <v>0</v>
      </c>
      <c r="C22" s="14" t="s">
        <v>81</v>
      </c>
      <c r="D22" s="15"/>
      <c r="E22" s="15"/>
      <c r="F22" s="15"/>
      <c r="G22" s="27"/>
      <c r="H22" s="27"/>
      <c r="I22" s="27"/>
      <c r="N22" s="13">
        <v>0</v>
      </c>
      <c r="O22" s="14" t="s">
        <v>81</v>
      </c>
      <c r="P22" s="15"/>
      <c r="Q22" s="15"/>
      <c r="R22" s="15"/>
      <c r="S22" s="27"/>
      <c r="T22" s="27"/>
      <c r="U22" s="27"/>
      <c r="Z22" s="13">
        <v>0</v>
      </c>
      <c r="AA22" s="14" t="s">
        <v>81</v>
      </c>
      <c r="AB22" s="15"/>
      <c r="AC22" s="15"/>
      <c r="AD22" s="15"/>
      <c r="AE22" s="27"/>
      <c r="AF22" s="27"/>
      <c r="AG22" s="27"/>
      <c r="AL22" s="13">
        <v>0</v>
      </c>
      <c r="AM22" s="14" t="s">
        <v>81</v>
      </c>
      <c r="AN22" s="15"/>
      <c r="AO22" s="15"/>
      <c r="AP22" s="15"/>
      <c r="AQ22" s="27"/>
      <c r="AR22" s="27"/>
      <c r="AS22" s="27"/>
      <c r="AX22" s="13">
        <v>0</v>
      </c>
      <c r="AY22" s="14" t="s">
        <v>81</v>
      </c>
      <c r="AZ22" s="15"/>
      <c r="BA22" s="15"/>
      <c r="BB22" s="15"/>
      <c r="BC22" s="27"/>
      <c r="BD22" s="27"/>
      <c r="BE22" s="27"/>
    </row>
    <row r="23" spans="2:57" x14ac:dyDescent="0.25">
      <c r="B23" s="21">
        <v>1</v>
      </c>
      <c r="C23" s="22" t="s">
        <v>62</v>
      </c>
      <c r="D23" s="23">
        <v>-343.62879027355638</v>
      </c>
      <c r="E23" s="99">
        <v>3290</v>
      </c>
      <c r="F23" s="99">
        <v>2228</v>
      </c>
      <c r="G23" s="120">
        <v>0.49148936170212765</v>
      </c>
      <c r="H23" s="121">
        <f ca="1">(E23-F23)/E23</f>
        <v>0.32279635258358663</v>
      </c>
      <c r="I23" s="121">
        <v>0.18571428571428572</v>
      </c>
      <c r="N23" s="21">
        <v>1</v>
      </c>
      <c r="O23" s="22" t="s">
        <v>62</v>
      </c>
      <c r="P23" s="23">
        <v>-418.50077651515153</v>
      </c>
      <c r="Q23" s="99">
        <v>2640</v>
      </c>
      <c r="R23" s="99">
        <v>1803</v>
      </c>
      <c r="S23" s="120">
        <v>0.56628787878787878</v>
      </c>
      <c r="T23" s="121">
        <f ca="1">(Q23-R23)/Q23</f>
        <v>0.31704545454545452</v>
      </c>
      <c r="U23" s="121">
        <v>0.11666666666666667</v>
      </c>
      <c r="Z23" s="21">
        <v>1</v>
      </c>
      <c r="AA23" s="22" t="s">
        <v>62</v>
      </c>
      <c r="AB23" s="23">
        <v>-65.121433333333357</v>
      </c>
      <c r="AC23" s="99">
        <v>600</v>
      </c>
      <c r="AD23" s="99">
        <v>395</v>
      </c>
      <c r="AE23" s="120">
        <v>0.18</v>
      </c>
      <c r="AF23" s="121">
        <f ca="1">(AC23-AD23)/AC23</f>
        <v>0.34166666666666667</v>
      </c>
      <c r="AG23" s="121">
        <v>0.47833333333333333</v>
      </c>
      <c r="AL23" s="21">
        <v>1</v>
      </c>
      <c r="AM23" s="22" t="s">
        <v>62</v>
      </c>
      <c r="AN23" s="23">
        <v>262.01217391304357</v>
      </c>
      <c r="AO23" s="141">
        <v>46</v>
      </c>
      <c r="AP23" s="141">
        <v>28</v>
      </c>
      <c r="AQ23" s="120">
        <v>0.30434782608695654</v>
      </c>
      <c r="AR23" s="121">
        <f ca="1">(AO23-AP23)/AO23</f>
        <v>0.39130434782608697</v>
      </c>
      <c r="AS23" s="121">
        <v>0.30434782608695654</v>
      </c>
      <c r="AX23" s="21">
        <v>1</v>
      </c>
      <c r="AY23" s="22" t="s">
        <v>62</v>
      </c>
      <c r="AZ23" s="23">
        <v>330.90750000000003</v>
      </c>
      <c r="BA23" s="141">
        <v>4</v>
      </c>
      <c r="BB23" s="141">
        <v>2</v>
      </c>
      <c r="BC23" s="120">
        <v>0</v>
      </c>
      <c r="BD23" s="121">
        <f ca="1">(BA23-BB23)/BA23</f>
        <v>0.5</v>
      </c>
      <c r="BE23" s="121">
        <v>0.5</v>
      </c>
    </row>
    <row r="24" spans="2:57" x14ac:dyDescent="0.25">
      <c r="B24" s="21">
        <v>2</v>
      </c>
      <c r="C24" s="22" t="s">
        <v>63</v>
      </c>
      <c r="D24" s="23">
        <v>-312.77743768996982</v>
      </c>
      <c r="E24" s="114">
        <v>3290</v>
      </c>
      <c r="F24" s="114">
        <v>2410</v>
      </c>
      <c r="G24" s="121">
        <v>0.48267477203647419</v>
      </c>
      <c r="H24" s="121">
        <f t="shared" ref="H24:H26" ca="1" si="5">(E24-F24)/E24</f>
        <v>0.26747720364741639</v>
      </c>
      <c r="I24" s="121">
        <v>0.24984802431610942</v>
      </c>
      <c r="N24" s="21">
        <v>2</v>
      </c>
      <c r="O24" s="22" t="s">
        <v>63</v>
      </c>
      <c r="P24" s="23">
        <v>-385.43804166666666</v>
      </c>
      <c r="Q24" s="114">
        <v>2640</v>
      </c>
      <c r="R24" s="114">
        <v>1938</v>
      </c>
      <c r="S24" s="121">
        <v>0.55719696969696975</v>
      </c>
      <c r="T24" s="121">
        <f t="shared" ref="T24:T26" ca="1" si="6">(Q24-R24)/Q24</f>
        <v>0.26590909090909093</v>
      </c>
      <c r="U24" s="121">
        <v>0.17689393939393938</v>
      </c>
      <c r="Z24" s="21">
        <v>2</v>
      </c>
      <c r="AA24" s="22" t="s">
        <v>63</v>
      </c>
      <c r="AB24" s="23">
        <v>-48.71661666666666</v>
      </c>
      <c r="AC24" s="114">
        <v>600</v>
      </c>
      <c r="AD24" s="114">
        <v>440</v>
      </c>
      <c r="AE24" s="121">
        <v>0.17166666666666666</v>
      </c>
      <c r="AF24" s="121">
        <f t="shared" ref="AF24:AF26" ca="1" si="7">(AC24-AD24)/AC24</f>
        <v>0.26666666666666666</v>
      </c>
      <c r="AG24" s="121">
        <v>0.56166666666666665</v>
      </c>
      <c r="AL24" s="21">
        <v>2</v>
      </c>
      <c r="AM24" s="22" t="s">
        <v>63</v>
      </c>
      <c r="AN24" s="23">
        <v>357.06521739130443</v>
      </c>
      <c r="AO24" s="142">
        <v>46</v>
      </c>
      <c r="AP24" s="142">
        <v>30</v>
      </c>
      <c r="AQ24" s="121">
        <v>0.30434782608695654</v>
      </c>
      <c r="AR24" s="121">
        <f t="shared" ref="AR24:AR26" ca="1" si="8">(AO24-AP24)/AO24</f>
        <v>0.34782608695652173</v>
      </c>
      <c r="AS24" s="121">
        <v>0.34782608695652173</v>
      </c>
      <c r="AX24" s="21">
        <v>2</v>
      </c>
      <c r="AY24" s="22" t="s">
        <v>63</v>
      </c>
      <c r="AZ24" s="23">
        <v>330.90750000000003</v>
      </c>
      <c r="BA24" s="142">
        <v>4</v>
      </c>
      <c r="BB24" s="142">
        <v>2</v>
      </c>
      <c r="BC24" s="121">
        <v>0</v>
      </c>
      <c r="BD24" s="121">
        <f t="shared" ref="BD24:BD26" ca="1" si="9">(BA24-BB24)/BA24</f>
        <v>0.5</v>
      </c>
      <c r="BE24" s="121">
        <v>0.5</v>
      </c>
    </row>
    <row r="25" spans="2:57" x14ac:dyDescent="0.25">
      <c r="B25" s="13">
        <v>3</v>
      </c>
      <c r="C25" s="14" t="s">
        <v>64</v>
      </c>
      <c r="D25" s="16">
        <v>-554.41112765957553</v>
      </c>
      <c r="E25" s="115">
        <v>3290</v>
      </c>
      <c r="F25" s="115">
        <v>3065</v>
      </c>
      <c r="G25" s="121">
        <v>0.77264437689969601</v>
      </c>
      <c r="H25" s="121">
        <f t="shared" ca="1" si="5"/>
        <v>6.8389057750759874E-2</v>
      </c>
      <c r="I25" s="121">
        <v>0.15896656534954406</v>
      </c>
      <c r="N25" s="13">
        <v>3</v>
      </c>
      <c r="O25" s="14" t="s">
        <v>64</v>
      </c>
      <c r="P25" s="16">
        <v>-622.96220075757685</v>
      </c>
      <c r="Q25" s="115">
        <v>2640</v>
      </c>
      <c r="R25" s="115">
        <v>2444</v>
      </c>
      <c r="S25" s="121">
        <v>0.80795454545454548</v>
      </c>
      <c r="T25" s="121">
        <f t="shared" ca="1" si="6"/>
        <v>7.4242424242424249E-2</v>
      </c>
      <c r="U25" s="121">
        <v>0.1178030303030303</v>
      </c>
      <c r="Z25" s="13">
        <v>3</v>
      </c>
      <c r="AA25" s="14" t="s">
        <v>64</v>
      </c>
      <c r="AB25" s="16">
        <v>-326.19354999999996</v>
      </c>
      <c r="AC25" s="115">
        <v>600</v>
      </c>
      <c r="AD25" s="115">
        <v>578</v>
      </c>
      <c r="AE25" s="121">
        <v>0.63833333333333331</v>
      </c>
      <c r="AF25" s="121">
        <f t="shared" ca="1" si="7"/>
        <v>3.6666666666666667E-2</v>
      </c>
      <c r="AG25" s="121">
        <v>0.32500000000000001</v>
      </c>
      <c r="AL25" s="13">
        <v>3</v>
      </c>
      <c r="AM25" s="14" t="s">
        <v>64</v>
      </c>
      <c r="AN25" s="16">
        <v>335.87152173913046</v>
      </c>
      <c r="AO25" s="143">
        <v>46</v>
      </c>
      <c r="AP25" s="143">
        <v>39</v>
      </c>
      <c r="AQ25" s="121">
        <v>0.52173913043478259</v>
      </c>
      <c r="AR25" s="121">
        <f t="shared" ca="1" si="8"/>
        <v>0.15217391304347827</v>
      </c>
      <c r="AS25" s="121">
        <v>0.32608695652173914</v>
      </c>
      <c r="AX25" s="13">
        <v>3</v>
      </c>
      <c r="AY25" s="14" t="s">
        <v>64</v>
      </c>
      <c r="AZ25" s="16">
        <v>218.41</v>
      </c>
      <c r="BA25" s="143">
        <v>4</v>
      </c>
      <c r="BB25" s="143">
        <v>4</v>
      </c>
      <c r="BC25" s="121">
        <v>0.5</v>
      </c>
      <c r="BD25" s="121">
        <f t="shared" ca="1" si="9"/>
        <v>0</v>
      </c>
      <c r="BE25" s="121">
        <v>0.5</v>
      </c>
    </row>
    <row r="26" spans="2:57" x14ac:dyDescent="0.25">
      <c r="B26" s="17">
        <v>4</v>
      </c>
      <c r="C26" s="18" t="s">
        <v>65</v>
      </c>
      <c r="D26" s="19">
        <v>-737.22732522796628</v>
      </c>
      <c r="E26" s="116">
        <v>3290</v>
      </c>
      <c r="F26" s="116">
        <v>3287</v>
      </c>
      <c r="G26" s="122">
        <v>0.8595744680851064</v>
      </c>
      <c r="H26" s="122">
        <f t="shared" ca="1" si="5"/>
        <v>9.11854103343465E-4</v>
      </c>
      <c r="I26" s="122">
        <v>0.13951367781155016</v>
      </c>
      <c r="N26" s="17">
        <v>4</v>
      </c>
      <c r="O26" s="18" t="s">
        <v>65</v>
      </c>
      <c r="P26" s="19">
        <v>-810.08322348484933</v>
      </c>
      <c r="Q26" s="116">
        <v>2640</v>
      </c>
      <c r="R26" s="116">
        <v>2637</v>
      </c>
      <c r="S26" s="122">
        <v>0.89242424242424245</v>
      </c>
      <c r="T26" s="122">
        <f t="shared" ca="1" si="6"/>
        <v>1.1363636363636363E-3</v>
      </c>
      <c r="U26" s="122">
        <v>0.10643939393939394</v>
      </c>
      <c r="Z26" s="17">
        <v>4</v>
      </c>
      <c r="AA26" s="18" t="s">
        <v>65</v>
      </c>
      <c r="AB26" s="19">
        <v>-559.52949999999964</v>
      </c>
      <c r="AC26" s="116">
        <v>600</v>
      </c>
      <c r="AD26" s="116">
        <v>600</v>
      </c>
      <c r="AE26" s="122">
        <v>0.73166666666666669</v>
      </c>
      <c r="AF26" s="122">
        <f t="shared" ca="1" si="7"/>
        <v>0</v>
      </c>
      <c r="AG26" s="122">
        <v>0.26833333333333331</v>
      </c>
      <c r="AL26" s="17">
        <v>4</v>
      </c>
      <c r="AM26" s="18" t="s">
        <v>65</v>
      </c>
      <c r="AN26" s="19">
        <v>262.01217391304357</v>
      </c>
      <c r="AO26" s="144">
        <v>46</v>
      </c>
      <c r="AP26" s="144">
        <v>28</v>
      </c>
      <c r="AQ26" s="122">
        <v>0.30434782608695654</v>
      </c>
      <c r="AR26" s="122">
        <f t="shared" ca="1" si="8"/>
        <v>0.39130434782608697</v>
      </c>
      <c r="AS26" s="122">
        <v>0.30434782608695654</v>
      </c>
      <c r="AX26" s="17">
        <v>4</v>
      </c>
      <c r="AY26" s="18" t="s">
        <v>65</v>
      </c>
      <c r="AZ26" s="19">
        <v>330.90750000000003</v>
      </c>
      <c r="BA26" s="144">
        <v>4</v>
      </c>
      <c r="BB26" s="144">
        <v>2</v>
      </c>
      <c r="BC26" s="122">
        <v>0</v>
      </c>
      <c r="BD26" s="122">
        <f t="shared" ca="1" si="9"/>
        <v>0.5</v>
      </c>
      <c r="BE26" s="122">
        <v>0.5</v>
      </c>
    </row>
    <row r="31" spans="2:57" ht="29.25" customHeight="1" x14ac:dyDescent="0.25">
      <c r="B31" s="177" t="s">
        <v>84</v>
      </c>
      <c r="C31" s="178"/>
      <c r="D31" s="20" t="s">
        <v>89</v>
      </c>
      <c r="E31" s="20"/>
      <c r="F31" s="20"/>
      <c r="G31" s="1"/>
      <c r="H31" s="1"/>
      <c r="I31" s="1"/>
      <c r="N31" s="177" t="s">
        <v>85</v>
      </c>
      <c r="O31" s="178"/>
      <c r="P31" s="20" t="s">
        <v>89</v>
      </c>
      <c r="Q31" s="20"/>
      <c r="R31" s="20"/>
      <c r="S31" s="1"/>
      <c r="T31" s="1"/>
      <c r="U31" s="1"/>
      <c r="Z31" s="180"/>
      <c r="AA31" s="180"/>
      <c r="AB31" s="102"/>
      <c r="AC31" s="102"/>
      <c r="AD31" s="102"/>
      <c r="AE31" s="103"/>
      <c r="AF31" s="103"/>
      <c r="AG31" s="103"/>
    </row>
    <row r="32" spans="2:57" x14ac:dyDescent="0.25">
      <c r="B32" s="2"/>
      <c r="C32" s="12"/>
      <c r="D32" s="181"/>
      <c r="E32" s="181"/>
      <c r="F32" s="181"/>
      <c r="G32" s="181"/>
      <c r="H32" s="181"/>
      <c r="I32" s="182"/>
      <c r="N32" s="2"/>
      <c r="O32" s="12"/>
      <c r="P32" s="181"/>
      <c r="Q32" s="181"/>
      <c r="R32" s="181"/>
      <c r="S32" s="181"/>
      <c r="T32" s="181"/>
      <c r="U32" s="182"/>
      <c r="Z32" s="89"/>
      <c r="AA32" s="89"/>
      <c r="AB32" s="183"/>
      <c r="AC32" s="183"/>
      <c r="AD32" s="183"/>
      <c r="AE32" s="183"/>
      <c r="AF32" s="183"/>
      <c r="AG32" s="183"/>
    </row>
    <row r="33" spans="2:33" x14ac:dyDescent="0.25">
      <c r="B33" s="4"/>
      <c r="C33" s="5"/>
      <c r="D33" s="6" t="s">
        <v>0</v>
      </c>
      <c r="E33" s="6" t="s">
        <v>72</v>
      </c>
      <c r="F33" s="6" t="s">
        <v>74</v>
      </c>
      <c r="G33" s="24" t="s">
        <v>1</v>
      </c>
      <c r="H33" s="25" t="s">
        <v>2</v>
      </c>
      <c r="I33" s="24" t="s">
        <v>1</v>
      </c>
      <c r="N33" s="4"/>
      <c r="O33" s="5"/>
      <c r="P33" s="6" t="s">
        <v>0</v>
      </c>
      <c r="Q33" s="6" t="s">
        <v>72</v>
      </c>
      <c r="R33" s="6" t="s">
        <v>74</v>
      </c>
      <c r="S33" s="24" t="s">
        <v>1</v>
      </c>
      <c r="T33" s="25" t="s">
        <v>2</v>
      </c>
      <c r="U33" s="24" t="s">
        <v>1</v>
      </c>
      <c r="Z33" s="104"/>
      <c r="AA33" s="104"/>
      <c r="AB33" s="105"/>
      <c r="AC33" s="105"/>
      <c r="AD33" s="105"/>
      <c r="AE33" s="88"/>
      <c r="AF33" s="89"/>
      <c r="AG33" s="88"/>
    </row>
    <row r="34" spans="2:33" ht="15" customHeight="1" x14ac:dyDescent="0.25">
      <c r="B34" s="7" t="s">
        <v>3</v>
      </c>
      <c r="C34" s="8" t="s">
        <v>9</v>
      </c>
      <c r="D34" s="9" t="s">
        <v>4</v>
      </c>
      <c r="E34" s="9" t="s">
        <v>73</v>
      </c>
      <c r="F34" s="9" t="s">
        <v>73</v>
      </c>
      <c r="G34" s="26" t="s">
        <v>5</v>
      </c>
      <c r="H34" s="26" t="s">
        <v>6</v>
      </c>
      <c r="I34" s="26" t="s">
        <v>7</v>
      </c>
      <c r="N34" s="7" t="s">
        <v>3</v>
      </c>
      <c r="O34" s="8" t="s">
        <v>9</v>
      </c>
      <c r="P34" s="9" t="s">
        <v>4</v>
      </c>
      <c r="Q34" s="9" t="s">
        <v>73</v>
      </c>
      <c r="R34" s="9" t="s">
        <v>73</v>
      </c>
      <c r="S34" s="26" t="s">
        <v>5</v>
      </c>
      <c r="T34" s="26" t="s">
        <v>6</v>
      </c>
      <c r="U34" s="26" t="s">
        <v>7</v>
      </c>
      <c r="Z34" s="89"/>
      <c r="AA34" s="106"/>
      <c r="AB34" s="105"/>
      <c r="AC34" s="105"/>
      <c r="AD34" s="105"/>
      <c r="AE34" s="88"/>
      <c r="AF34" s="88"/>
      <c r="AG34" s="88"/>
    </row>
    <row r="35" spans="2:33" x14ac:dyDescent="0.25">
      <c r="B35" s="10" t="s">
        <v>8</v>
      </c>
      <c r="C35" s="11"/>
      <c r="D35" s="6"/>
      <c r="E35" s="6"/>
      <c r="F35" s="6"/>
      <c r="G35" s="24"/>
      <c r="H35" s="24"/>
      <c r="I35" s="24"/>
      <c r="N35" s="10" t="s">
        <v>8</v>
      </c>
      <c r="O35" s="11"/>
      <c r="P35" s="6"/>
      <c r="Q35" s="6"/>
      <c r="R35" s="6"/>
      <c r="S35" s="24"/>
      <c r="T35" s="24"/>
      <c r="U35" s="24"/>
      <c r="Z35" s="89"/>
      <c r="AA35" s="107"/>
      <c r="AB35" s="105"/>
      <c r="AC35" s="105"/>
      <c r="AD35" s="105"/>
      <c r="AE35" s="88"/>
      <c r="AF35" s="88"/>
      <c r="AG35" s="88"/>
    </row>
    <row r="36" spans="2:33" x14ac:dyDescent="0.25">
      <c r="B36" s="13">
        <v>0</v>
      </c>
      <c r="C36" s="14" t="s">
        <v>81</v>
      </c>
      <c r="D36" s="15"/>
      <c r="E36" s="15"/>
      <c r="F36" s="15"/>
      <c r="G36" s="27"/>
      <c r="H36" s="27"/>
      <c r="I36" s="27"/>
      <c r="N36" s="13">
        <v>0</v>
      </c>
      <c r="O36" s="14" t="s">
        <v>81</v>
      </c>
      <c r="P36" s="15"/>
      <c r="Q36" s="15"/>
      <c r="R36" s="15"/>
      <c r="S36" s="27"/>
      <c r="T36" s="27"/>
      <c r="U36" s="27"/>
      <c r="Z36" s="108"/>
      <c r="AA36" s="109"/>
      <c r="AB36" s="110"/>
      <c r="AC36" s="110"/>
      <c r="AD36" s="110"/>
      <c r="AE36" s="111"/>
      <c r="AF36" s="111"/>
      <c r="AG36" s="111"/>
    </row>
    <row r="37" spans="2:33" x14ac:dyDescent="0.25">
      <c r="B37" s="21">
        <v>1</v>
      </c>
      <c r="C37" s="22" t="s">
        <v>62</v>
      </c>
      <c r="D37" s="23">
        <v>-98.433888888888774</v>
      </c>
      <c r="E37" s="99">
        <v>1458</v>
      </c>
      <c r="F37" s="99">
        <v>1004</v>
      </c>
      <c r="G37" s="120">
        <v>0.4711934156378601</v>
      </c>
      <c r="H37" s="121">
        <f ca="1">(E37-F37)/E37</f>
        <v>0.31138545953360769</v>
      </c>
      <c r="I37" s="121">
        <v>0.21742112482853224</v>
      </c>
      <c r="N37" s="21">
        <v>1</v>
      </c>
      <c r="O37" s="22" t="s">
        <v>62</v>
      </c>
      <c r="P37" s="23">
        <v>-315.85829326923061</v>
      </c>
      <c r="Q37" s="99">
        <v>416</v>
      </c>
      <c r="R37" s="99">
        <v>293</v>
      </c>
      <c r="S37" s="120">
        <v>0.54086538461538458</v>
      </c>
      <c r="T37" s="121">
        <f ca="1">(Q37-R37)/Q37</f>
        <v>0.29567307692307693</v>
      </c>
      <c r="U37" s="121">
        <v>0.16346153846153846</v>
      </c>
      <c r="Z37" s="108"/>
      <c r="AA37" s="109"/>
      <c r="AB37" s="110"/>
      <c r="AC37" s="110"/>
      <c r="AD37" s="110"/>
      <c r="AE37" s="111"/>
      <c r="AF37" s="111"/>
      <c r="AG37" s="111"/>
    </row>
    <row r="38" spans="2:33" x14ac:dyDescent="0.25">
      <c r="B38" s="21">
        <v>2</v>
      </c>
      <c r="C38" s="22" t="s">
        <v>63</v>
      </c>
      <c r="D38" s="16">
        <v>-30.780631001371713</v>
      </c>
      <c r="E38" s="115">
        <v>1458</v>
      </c>
      <c r="F38" s="115">
        <v>1072</v>
      </c>
      <c r="G38" s="121">
        <v>0.44032921810699588</v>
      </c>
      <c r="H38" s="121">
        <f t="shared" ref="H38:H40" ca="1" si="10">(E38-F38)/E38</f>
        <v>0.26474622770919065</v>
      </c>
      <c r="I38" s="121">
        <v>0.29492455418381347</v>
      </c>
      <c r="N38" s="21">
        <v>2</v>
      </c>
      <c r="O38" s="22" t="s">
        <v>63</v>
      </c>
      <c r="P38" s="23">
        <v>-271.90887019230752</v>
      </c>
      <c r="Q38" s="114">
        <v>416</v>
      </c>
      <c r="R38" s="114">
        <v>308</v>
      </c>
      <c r="S38" s="121">
        <v>0.51923076923076927</v>
      </c>
      <c r="T38" s="121">
        <f t="shared" ref="T38:T40" ca="1" si="11">(Q38-R38)/Q38</f>
        <v>0.25961538461538464</v>
      </c>
      <c r="U38" s="121">
        <v>0.22115384615384615</v>
      </c>
      <c r="Z38" s="108"/>
      <c r="AA38" s="109"/>
      <c r="AB38" s="110"/>
      <c r="AC38" s="110"/>
      <c r="AD38" s="110"/>
      <c r="AE38" s="111"/>
      <c r="AF38" s="111"/>
      <c r="AG38" s="111"/>
    </row>
    <row r="39" spans="2:33" x14ac:dyDescent="0.25">
      <c r="B39" s="13">
        <v>3</v>
      </c>
      <c r="C39" s="14" t="s">
        <v>64</v>
      </c>
      <c r="D39" s="16">
        <v>-203.15045267489751</v>
      </c>
      <c r="E39" s="115">
        <v>1458</v>
      </c>
      <c r="F39" s="115">
        <v>1347</v>
      </c>
      <c r="G39" s="121">
        <v>0.68655692729766804</v>
      </c>
      <c r="H39" s="121">
        <f t="shared" ca="1" si="10"/>
        <v>7.6131687242798354E-2</v>
      </c>
      <c r="I39" s="121">
        <v>0.23731138545953362</v>
      </c>
      <c r="N39" s="13">
        <v>3</v>
      </c>
      <c r="O39" s="14" t="s">
        <v>64</v>
      </c>
      <c r="P39" s="23">
        <v>-501.59156250000041</v>
      </c>
      <c r="Q39" s="114">
        <v>416</v>
      </c>
      <c r="R39" s="114">
        <v>383</v>
      </c>
      <c r="S39" s="121">
        <v>0.75480769230769229</v>
      </c>
      <c r="T39" s="121">
        <f t="shared" ca="1" si="11"/>
        <v>7.9326923076923073E-2</v>
      </c>
      <c r="U39" s="121">
        <v>0.16586538461538461</v>
      </c>
      <c r="Z39" s="108"/>
      <c r="AA39" s="109"/>
      <c r="AB39" s="110"/>
      <c r="AC39" s="110"/>
      <c r="AD39" s="110"/>
      <c r="AE39" s="111"/>
      <c r="AF39" s="111"/>
      <c r="AG39" s="111"/>
    </row>
    <row r="40" spans="2:33" x14ac:dyDescent="0.25">
      <c r="B40" s="17">
        <v>4</v>
      </c>
      <c r="C40" s="18" t="s">
        <v>65</v>
      </c>
      <c r="D40" s="19">
        <v>-272.45421810699588</v>
      </c>
      <c r="E40" s="116">
        <v>1458</v>
      </c>
      <c r="F40" s="116">
        <v>1456</v>
      </c>
      <c r="G40" s="122">
        <v>0.7592592592592593</v>
      </c>
      <c r="H40" s="122">
        <f t="shared" ca="1" si="10"/>
        <v>1.3717421124828531E-3</v>
      </c>
      <c r="I40" s="122">
        <v>0.23936899862825789</v>
      </c>
      <c r="N40" s="17">
        <v>4</v>
      </c>
      <c r="O40" s="18" t="s">
        <v>65</v>
      </c>
      <c r="P40" s="30">
        <v>-679.62033653846163</v>
      </c>
      <c r="Q40" s="119">
        <v>416</v>
      </c>
      <c r="R40" s="119">
        <v>416</v>
      </c>
      <c r="S40" s="122">
        <v>0.85336538461538458</v>
      </c>
      <c r="T40" s="122">
        <f t="shared" ca="1" si="11"/>
        <v>0</v>
      </c>
      <c r="U40" s="122">
        <v>0.14663461538461539</v>
      </c>
      <c r="Z40" s="108"/>
      <c r="AA40" s="109"/>
      <c r="AB40" s="110"/>
      <c r="AC40" s="110"/>
      <c r="AD40" s="110"/>
      <c r="AE40" s="111"/>
      <c r="AF40" s="111"/>
      <c r="AG40" s="111"/>
    </row>
    <row r="41" spans="2:33" x14ac:dyDescent="0.25">
      <c r="Z41" s="50"/>
      <c r="AA41" s="50"/>
      <c r="AB41" s="50"/>
      <c r="AC41" s="50"/>
      <c r="AD41" s="50"/>
      <c r="AE41" s="50"/>
      <c r="AF41" s="50"/>
      <c r="AG41" s="50"/>
    </row>
    <row r="42" spans="2:33" x14ac:dyDescent="0.25">
      <c r="Z42" s="50"/>
      <c r="AA42" s="50"/>
      <c r="AB42" s="50"/>
      <c r="AC42" s="50"/>
      <c r="AD42" s="50"/>
      <c r="AE42" s="50"/>
      <c r="AF42" s="50"/>
      <c r="AG42" s="50"/>
    </row>
    <row r="43" spans="2:33" x14ac:dyDescent="0.25">
      <c r="Z43" s="50"/>
      <c r="AA43" s="50"/>
      <c r="AB43" s="50"/>
      <c r="AC43" s="50"/>
      <c r="AD43" s="50"/>
      <c r="AE43" s="50"/>
      <c r="AF43" s="50"/>
      <c r="AG43" s="50"/>
    </row>
    <row r="44" spans="2:33" x14ac:dyDescent="0.25">
      <c r="Z44" s="50"/>
      <c r="AA44" s="50"/>
      <c r="AB44" s="50"/>
      <c r="AC44" s="50"/>
      <c r="AD44" s="50"/>
      <c r="AE44" s="50"/>
      <c r="AF44" s="50"/>
      <c r="AG44" s="50"/>
    </row>
    <row r="45" spans="2:33" x14ac:dyDescent="0.25">
      <c r="Z45" s="50"/>
      <c r="AA45" s="50"/>
      <c r="AB45" s="50"/>
      <c r="AC45" s="50"/>
      <c r="AD45" s="50"/>
      <c r="AE45" s="50"/>
      <c r="AF45" s="50"/>
      <c r="AG45" s="50"/>
    </row>
    <row r="46" spans="2:33" ht="30.75" customHeight="1" x14ac:dyDescent="0.25">
      <c r="B46" s="177" t="s">
        <v>86</v>
      </c>
      <c r="C46" s="178"/>
      <c r="D46" s="20" t="s">
        <v>89</v>
      </c>
      <c r="E46" s="20"/>
      <c r="F46" s="20"/>
      <c r="G46" s="1"/>
      <c r="H46" s="1"/>
      <c r="I46" s="1"/>
      <c r="N46" s="177" t="s">
        <v>87</v>
      </c>
      <c r="O46" s="178"/>
      <c r="P46" s="20" t="s">
        <v>89</v>
      </c>
      <c r="Q46" s="20"/>
      <c r="R46" s="20"/>
      <c r="S46" s="1"/>
      <c r="T46" s="1"/>
      <c r="U46" s="1"/>
      <c r="Z46" s="179"/>
      <c r="AA46" s="179"/>
      <c r="AB46" s="102"/>
      <c r="AC46" s="102"/>
      <c r="AD46" s="102"/>
      <c r="AE46" s="103"/>
      <c r="AF46" s="103"/>
      <c r="AG46" s="103"/>
    </row>
    <row r="47" spans="2:33" x14ac:dyDescent="0.25">
      <c r="B47" s="2"/>
      <c r="C47" s="12"/>
      <c r="D47" s="181"/>
      <c r="E47" s="181"/>
      <c r="F47" s="181"/>
      <c r="G47" s="181"/>
      <c r="H47" s="181"/>
      <c r="I47" s="182"/>
      <c r="N47" s="2"/>
      <c r="O47" s="12"/>
      <c r="P47" s="181"/>
      <c r="Q47" s="181"/>
      <c r="R47" s="181"/>
      <c r="S47" s="181"/>
      <c r="T47" s="181"/>
      <c r="U47" s="182"/>
      <c r="Z47" s="89"/>
      <c r="AA47" s="89"/>
      <c r="AB47" s="183"/>
      <c r="AC47" s="183"/>
      <c r="AD47" s="183"/>
      <c r="AE47" s="183"/>
      <c r="AF47" s="183"/>
      <c r="AG47" s="183"/>
    </row>
    <row r="48" spans="2:33" x14ac:dyDescent="0.25">
      <c r="B48" s="4"/>
      <c r="C48" s="5"/>
      <c r="D48" s="6" t="s">
        <v>0</v>
      </c>
      <c r="E48" s="6" t="s">
        <v>72</v>
      </c>
      <c r="F48" s="6" t="s">
        <v>74</v>
      </c>
      <c r="G48" s="24" t="s">
        <v>1</v>
      </c>
      <c r="H48" s="25" t="s">
        <v>2</v>
      </c>
      <c r="I48" s="24" t="s">
        <v>1</v>
      </c>
      <c r="N48" s="4"/>
      <c r="O48" s="5"/>
      <c r="P48" s="6" t="s">
        <v>0</v>
      </c>
      <c r="Q48" s="6" t="s">
        <v>72</v>
      </c>
      <c r="R48" s="6" t="s">
        <v>74</v>
      </c>
      <c r="S48" s="24" t="s">
        <v>1</v>
      </c>
      <c r="T48" s="25" t="s">
        <v>2</v>
      </c>
      <c r="U48" s="24" t="s">
        <v>1</v>
      </c>
      <c r="Z48" s="104"/>
      <c r="AA48" s="104"/>
      <c r="AB48" s="105"/>
      <c r="AC48" s="105"/>
      <c r="AD48" s="105"/>
      <c r="AE48" s="88"/>
      <c r="AF48" s="89"/>
      <c r="AG48" s="88"/>
    </row>
    <row r="49" spans="2:33" x14ac:dyDescent="0.25">
      <c r="B49" s="7" t="s">
        <v>3</v>
      </c>
      <c r="C49" s="8" t="s">
        <v>9</v>
      </c>
      <c r="D49" s="9" t="s">
        <v>4</v>
      </c>
      <c r="E49" s="9" t="s">
        <v>73</v>
      </c>
      <c r="F49" s="9" t="s">
        <v>73</v>
      </c>
      <c r="G49" s="26" t="s">
        <v>5</v>
      </c>
      <c r="H49" s="26" t="s">
        <v>6</v>
      </c>
      <c r="I49" s="26" t="s">
        <v>7</v>
      </c>
      <c r="N49" s="7" t="s">
        <v>3</v>
      </c>
      <c r="O49" s="8" t="s">
        <v>9</v>
      </c>
      <c r="P49" s="9" t="s">
        <v>4</v>
      </c>
      <c r="Q49" s="9" t="s">
        <v>73</v>
      </c>
      <c r="R49" s="9" t="s">
        <v>73</v>
      </c>
      <c r="S49" s="26" t="s">
        <v>5</v>
      </c>
      <c r="T49" s="26" t="s">
        <v>6</v>
      </c>
      <c r="U49" s="26" t="s">
        <v>7</v>
      </c>
      <c r="Z49" s="89"/>
      <c r="AA49" s="106"/>
      <c r="AB49" s="105"/>
      <c r="AC49" s="105"/>
      <c r="AD49" s="105"/>
      <c r="AE49" s="88"/>
      <c r="AF49" s="88"/>
      <c r="AG49" s="88"/>
    </row>
    <row r="50" spans="2:33" x14ac:dyDescent="0.25">
      <c r="B50" s="10" t="s">
        <v>8</v>
      </c>
      <c r="C50" s="11"/>
      <c r="D50" s="6"/>
      <c r="E50" s="6"/>
      <c r="F50" s="6"/>
      <c r="G50" s="24"/>
      <c r="H50" s="24"/>
      <c r="I50" s="24"/>
      <c r="N50" s="10" t="s">
        <v>8</v>
      </c>
      <c r="O50" s="11"/>
      <c r="P50" s="6"/>
      <c r="Q50" s="6"/>
      <c r="R50" s="6"/>
      <c r="S50" s="24"/>
      <c r="T50" s="24"/>
      <c r="U50" s="24"/>
      <c r="Z50" s="89"/>
      <c r="AA50" s="107"/>
      <c r="AB50" s="105"/>
      <c r="AC50" s="105"/>
      <c r="AD50" s="105"/>
      <c r="AE50" s="88"/>
      <c r="AF50" s="88"/>
      <c r="AG50" s="88"/>
    </row>
    <row r="51" spans="2:33" x14ac:dyDescent="0.25">
      <c r="B51" s="13">
        <v>0</v>
      </c>
      <c r="C51" s="14" t="s">
        <v>81</v>
      </c>
      <c r="D51" s="15"/>
      <c r="E51" s="15"/>
      <c r="F51" s="15"/>
      <c r="G51" s="27"/>
      <c r="H51" s="27"/>
      <c r="I51" s="27"/>
      <c r="N51" s="13">
        <v>0</v>
      </c>
      <c r="O51" s="14" t="s">
        <v>81</v>
      </c>
      <c r="P51" s="15"/>
      <c r="Q51" s="15"/>
      <c r="R51" s="15"/>
      <c r="S51" s="27"/>
      <c r="T51" s="27"/>
      <c r="U51" s="27"/>
      <c r="Z51" s="108"/>
      <c r="AA51" s="109"/>
      <c r="AB51" s="110"/>
      <c r="AC51" s="110"/>
      <c r="AD51" s="110"/>
      <c r="AE51" s="111"/>
      <c r="AF51" s="111"/>
      <c r="AG51" s="111"/>
    </row>
    <row r="52" spans="2:33" x14ac:dyDescent="0.25">
      <c r="B52" s="21">
        <v>1</v>
      </c>
      <c r="C52" s="22" t="s">
        <v>62</v>
      </c>
      <c r="D52" s="23">
        <v>-299.8909580838324</v>
      </c>
      <c r="E52" s="99">
        <v>501</v>
      </c>
      <c r="F52" s="99">
        <v>356</v>
      </c>
      <c r="G52" s="101">
        <v>0.53293413173652693</v>
      </c>
      <c r="H52" s="28">
        <f ca="1">(E52-F52)/E52</f>
        <v>0.28942115768463073</v>
      </c>
      <c r="I52" s="28">
        <v>0.17764471057884232</v>
      </c>
      <c r="N52" s="21">
        <v>1</v>
      </c>
      <c r="O52" s="22" t="s">
        <v>62</v>
      </c>
      <c r="P52" s="23">
        <v>-565.98344537815126</v>
      </c>
      <c r="Q52" s="99">
        <v>119</v>
      </c>
      <c r="R52" s="99">
        <v>94</v>
      </c>
      <c r="S52" s="101">
        <v>0.61344537815126055</v>
      </c>
      <c r="T52" s="28">
        <f ca="1">(Q52-R52)/Q52</f>
        <v>0.21008403361344538</v>
      </c>
      <c r="U52" s="28">
        <v>0.17647058823529413</v>
      </c>
      <c r="Z52" s="108"/>
      <c r="AA52" s="109"/>
      <c r="AB52" s="110"/>
      <c r="AC52" s="110"/>
      <c r="AD52" s="110"/>
      <c r="AE52" s="111"/>
      <c r="AF52" s="111"/>
      <c r="AG52" s="111"/>
    </row>
    <row r="53" spans="2:33" x14ac:dyDescent="0.25">
      <c r="B53" s="21">
        <v>2</v>
      </c>
      <c r="C53" s="22" t="s">
        <v>63</v>
      </c>
      <c r="D53" s="23">
        <v>-260.13323353293396</v>
      </c>
      <c r="E53" s="114">
        <v>501</v>
      </c>
      <c r="F53" s="114">
        <v>380</v>
      </c>
      <c r="G53" s="117">
        <v>0.51097804391217561</v>
      </c>
      <c r="H53" s="28">
        <f t="shared" ref="H53:H55" ca="1" si="12">(E53-F53)/E53</f>
        <v>0.24151696606786427</v>
      </c>
      <c r="I53" s="28">
        <v>0.24750499001996007</v>
      </c>
      <c r="N53" s="21">
        <v>2</v>
      </c>
      <c r="O53" s="22" t="s">
        <v>63</v>
      </c>
      <c r="P53" s="23">
        <v>-538.60512605042038</v>
      </c>
      <c r="Q53" s="114">
        <v>119</v>
      </c>
      <c r="R53" s="114">
        <v>99</v>
      </c>
      <c r="S53" s="117">
        <v>0.62184873949579833</v>
      </c>
      <c r="T53" s="28">
        <f t="shared" ref="T53:T55" ca="1" si="13">(Q53-R53)/Q53</f>
        <v>0.16806722689075632</v>
      </c>
      <c r="U53" s="28">
        <v>0.21008403361344538</v>
      </c>
      <c r="Z53" s="108"/>
      <c r="AA53" s="109"/>
      <c r="AB53" s="110"/>
      <c r="AC53" s="110"/>
      <c r="AD53" s="110"/>
      <c r="AE53" s="111"/>
      <c r="AF53" s="111"/>
      <c r="AG53" s="111"/>
    </row>
    <row r="54" spans="2:33" x14ac:dyDescent="0.25">
      <c r="B54" s="13">
        <v>3</v>
      </c>
      <c r="C54" s="14" t="s">
        <v>64</v>
      </c>
      <c r="D54" s="23">
        <v>-520.44463073852296</v>
      </c>
      <c r="E54" s="114">
        <v>501</v>
      </c>
      <c r="F54" s="114">
        <v>468</v>
      </c>
      <c r="G54" s="117">
        <v>0.74850299401197606</v>
      </c>
      <c r="H54" s="28">
        <f t="shared" ca="1" si="12"/>
        <v>6.5868263473053898E-2</v>
      </c>
      <c r="I54" s="28">
        <v>0.18562874251497005</v>
      </c>
      <c r="N54" s="13">
        <v>3</v>
      </c>
      <c r="O54" s="14" t="s">
        <v>64</v>
      </c>
      <c r="P54" s="23">
        <v>-914.05361344537812</v>
      </c>
      <c r="Q54" s="114">
        <v>119</v>
      </c>
      <c r="R54" s="114">
        <v>113</v>
      </c>
      <c r="S54" s="117">
        <v>0.77310924369747902</v>
      </c>
      <c r="T54" s="28">
        <f t="shared" ca="1" si="13"/>
        <v>5.0420168067226892E-2</v>
      </c>
      <c r="U54" s="28">
        <v>0.17647058823529413</v>
      </c>
      <c r="Z54" s="108"/>
      <c r="AA54" s="109"/>
      <c r="AB54" s="110"/>
      <c r="AC54" s="110"/>
      <c r="AD54" s="110"/>
      <c r="AE54" s="111"/>
      <c r="AF54" s="111"/>
      <c r="AG54" s="111"/>
    </row>
    <row r="55" spans="2:33" x14ac:dyDescent="0.25">
      <c r="B55" s="17">
        <v>4</v>
      </c>
      <c r="C55" s="18" t="s">
        <v>65</v>
      </c>
      <c r="D55" s="30">
        <v>-592.07666666666671</v>
      </c>
      <c r="E55" s="119">
        <v>501</v>
      </c>
      <c r="F55" s="119">
        <v>501</v>
      </c>
      <c r="G55" s="118">
        <v>0.81037924151696605</v>
      </c>
      <c r="H55" s="29">
        <f t="shared" ca="1" si="12"/>
        <v>0</v>
      </c>
      <c r="I55" s="29">
        <v>0.18962075848303392</v>
      </c>
      <c r="N55" s="17">
        <v>4</v>
      </c>
      <c r="O55" s="18" t="s">
        <v>65</v>
      </c>
      <c r="P55" s="30">
        <v>-1035.2293277310923</v>
      </c>
      <c r="Q55" s="119">
        <v>119</v>
      </c>
      <c r="R55" s="119">
        <v>119</v>
      </c>
      <c r="S55" s="118">
        <v>0.82352941176470584</v>
      </c>
      <c r="T55" s="29">
        <f t="shared" ca="1" si="13"/>
        <v>0</v>
      </c>
      <c r="U55" s="29">
        <v>0.17647058823529413</v>
      </c>
      <c r="Z55" s="108"/>
      <c r="AA55" s="109"/>
      <c r="AB55" s="110"/>
      <c r="AC55" s="110"/>
      <c r="AD55" s="110"/>
      <c r="AE55" s="111"/>
      <c r="AF55" s="111"/>
      <c r="AG55" s="111"/>
    </row>
  </sheetData>
  <mergeCells count="32">
    <mergeCell ref="B2:C2"/>
    <mergeCell ref="N2:O2"/>
    <mergeCell ref="Z2:AA2"/>
    <mergeCell ref="AL2:AM2"/>
    <mergeCell ref="AX2:AY2"/>
    <mergeCell ref="AZ3:BE3"/>
    <mergeCell ref="B17:C17"/>
    <mergeCell ref="N17:O17"/>
    <mergeCell ref="Z17:AA17"/>
    <mergeCell ref="D18:I18"/>
    <mergeCell ref="P18:U18"/>
    <mergeCell ref="AB18:AG18"/>
    <mergeCell ref="AN18:AS18"/>
    <mergeCell ref="AZ18:BE18"/>
    <mergeCell ref="D3:I3"/>
    <mergeCell ref="P3:U3"/>
    <mergeCell ref="AB3:AG3"/>
    <mergeCell ref="AN3:AS3"/>
    <mergeCell ref="AL17:AM17"/>
    <mergeCell ref="AX17:AY17"/>
    <mergeCell ref="AB47:AG47"/>
    <mergeCell ref="B31:C31"/>
    <mergeCell ref="N31:O31"/>
    <mergeCell ref="Z31:AA31"/>
    <mergeCell ref="D32:I32"/>
    <mergeCell ref="P32:U32"/>
    <mergeCell ref="AB32:AG32"/>
    <mergeCell ref="B46:C46"/>
    <mergeCell ref="N46:O46"/>
    <mergeCell ref="Z46:AA46"/>
    <mergeCell ref="D47:I47"/>
    <mergeCell ref="P47:U4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E55"/>
  <sheetViews>
    <sheetView workbookViewId="0">
      <selection activeCell="D13" sqref="D13"/>
    </sheetView>
  </sheetViews>
  <sheetFormatPr defaultRowHeight="15" x14ac:dyDescent="0.25"/>
  <cols>
    <col min="3" max="3" width="12.140625" customWidth="1"/>
    <col min="4" max="4" width="9.5703125" bestFit="1" customWidth="1"/>
    <col min="5" max="6" width="9.5703125" customWidth="1"/>
    <col min="10" max="13" width="3.140625" customWidth="1"/>
    <col min="14" max="14" width="10.7109375" customWidth="1"/>
    <col min="15" max="15" width="11.140625" customWidth="1"/>
    <col min="22" max="25" width="3.140625" customWidth="1"/>
    <col min="26" max="26" width="9.85546875" customWidth="1"/>
    <col min="27" max="27" width="11.42578125" customWidth="1"/>
    <col min="34" max="37" width="3.140625" customWidth="1"/>
    <col min="38" max="38" width="10.5703125" customWidth="1"/>
    <col min="39" max="39" width="11.85546875" customWidth="1"/>
    <col min="46" max="49" width="3.140625" customWidth="1"/>
    <col min="50" max="50" width="12" customWidth="1"/>
    <col min="51" max="51" width="10.7109375" customWidth="1"/>
  </cols>
  <sheetData>
    <row r="2" spans="2:57" ht="24" customHeight="1" x14ac:dyDescent="0.25">
      <c r="B2" s="177" t="s">
        <v>82</v>
      </c>
      <c r="C2" s="178"/>
      <c r="D2" s="20" t="s">
        <v>98</v>
      </c>
      <c r="E2" s="20"/>
      <c r="F2" s="20"/>
      <c r="G2" s="1"/>
      <c r="H2" s="1"/>
      <c r="I2" s="1"/>
      <c r="N2" s="177" t="s">
        <v>75</v>
      </c>
      <c r="O2" s="178"/>
      <c r="P2" s="20" t="s">
        <v>98</v>
      </c>
      <c r="Q2" s="20"/>
      <c r="R2" s="20"/>
      <c r="S2" s="1"/>
      <c r="T2" s="1"/>
      <c r="U2" s="1"/>
      <c r="Z2" s="177" t="s">
        <v>76</v>
      </c>
      <c r="AA2" s="178"/>
      <c r="AB2" s="20" t="s">
        <v>98</v>
      </c>
      <c r="AC2" s="20"/>
      <c r="AD2" s="20"/>
      <c r="AE2" s="1"/>
      <c r="AF2" s="1"/>
      <c r="AG2" s="1"/>
      <c r="AL2" s="177" t="s">
        <v>77</v>
      </c>
      <c r="AM2" s="178"/>
      <c r="AN2" s="20" t="s">
        <v>98</v>
      </c>
      <c r="AO2" s="20"/>
      <c r="AP2" s="20"/>
      <c r="AQ2" s="1"/>
      <c r="AR2" s="1"/>
      <c r="AS2" s="1"/>
      <c r="AX2" s="177" t="s">
        <v>78</v>
      </c>
      <c r="AY2" s="178"/>
      <c r="AZ2" s="20" t="s">
        <v>98</v>
      </c>
      <c r="BA2" s="20"/>
      <c r="BB2" s="20"/>
      <c r="BC2" s="1"/>
      <c r="BD2" s="1"/>
      <c r="BE2" s="1"/>
    </row>
    <row r="3" spans="2:57" x14ac:dyDescent="0.25">
      <c r="B3" s="2"/>
      <c r="C3" s="3"/>
      <c r="D3" s="181"/>
      <c r="E3" s="181"/>
      <c r="F3" s="181"/>
      <c r="G3" s="181"/>
      <c r="H3" s="181"/>
      <c r="I3" s="182"/>
      <c r="N3" s="2"/>
      <c r="O3" s="3"/>
      <c r="P3" s="181"/>
      <c r="Q3" s="181"/>
      <c r="R3" s="181"/>
      <c r="S3" s="181"/>
      <c r="T3" s="181"/>
      <c r="U3" s="182"/>
      <c r="Z3" s="2"/>
      <c r="AA3" s="3"/>
      <c r="AB3" s="181"/>
      <c r="AC3" s="181"/>
      <c r="AD3" s="181"/>
      <c r="AE3" s="181"/>
      <c r="AF3" s="181"/>
      <c r="AG3" s="182"/>
      <c r="AL3" s="2"/>
      <c r="AM3" s="3"/>
      <c r="AN3" s="181"/>
      <c r="AO3" s="181"/>
      <c r="AP3" s="181"/>
      <c r="AQ3" s="181"/>
      <c r="AR3" s="181"/>
      <c r="AS3" s="182"/>
      <c r="AX3" s="2"/>
      <c r="AY3" s="3"/>
      <c r="AZ3" s="181"/>
      <c r="BA3" s="181"/>
      <c r="BB3" s="181"/>
      <c r="BC3" s="181"/>
      <c r="BD3" s="181"/>
      <c r="BE3" s="182"/>
    </row>
    <row r="4" spans="2:57" x14ac:dyDescent="0.25">
      <c r="B4" s="4"/>
      <c r="C4" s="5"/>
      <c r="D4" s="6" t="s">
        <v>0</v>
      </c>
      <c r="E4" s="6" t="s">
        <v>72</v>
      </c>
      <c r="F4" s="6" t="s">
        <v>74</v>
      </c>
      <c r="G4" s="24" t="s">
        <v>1</v>
      </c>
      <c r="H4" s="25" t="s">
        <v>2</v>
      </c>
      <c r="I4" s="24" t="s">
        <v>1</v>
      </c>
      <c r="N4" s="4"/>
      <c r="O4" s="5"/>
      <c r="P4" s="6" t="s">
        <v>0</v>
      </c>
      <c r="Q4" s="6" t="s">
        <v>72</v>
      </c>
      <c r="R4" s="6" t="s">
        <v>74</v>
      </c>
      <c r="S4" s="24" t="s">
        <v>1</v>
      </c>
      <c r="T4" s="25" t="s">
        <v>2</v>
      </c>
      <c r="U4" s="24" t="s">
        <v>1</v>
      </c>
      <c r="Z4" s="4"/>
      <c r="AA4" s="5"/>
      <c r="AB4" s="6" t="s">
        <v>0</v>
      </c>
      <c r="AC4" s="6" t="s">
        <v>72</v>
      </c>
      <c r="AD4" s="6" t="s">
        <v>74</v>
      </c>
      <c r="AE4" s="24" t="s">
        <v>1</v>
      </c>
      <c r="AF4" s="25" t="s">
        <v>2</v>
      </c>
      <c r="AG4" s="24" t="s">
        <v>1</v>
      </c>
      <c r="AL4" s="4"/>
      <c r="AM4" s="5"/>
      <c r="AN4" s="6" t="s">
        <v>0</v>
      </c>
      <c r="AO4" s="6" t="s">
        <v>72</v>
      </c>
      <c r="AP4" s="6" t="s">
        <v>74</v>
      </c>
      <c r="AQ4" s="24" t="s">
        <v>1</v>
      </c>
      <c r="AR4" s="25" t="s">
        <v>2</v>
      </c>
      <c r="AS4" s="24" t="s">
        <v>1</v>
      </c>
      <c r="AX4" s="4"/>
      <c r="AY4" s="5"/>
      <c r="AZ4" s="6" t="s">
        <v>0</v>
      </c>
      <c r="BA4" s="6" t="s">
        <v>72</v>
      </c>
      <c r="BB4" s="6" t="s">
        <v>74</v>
      </c>
      <c r="BC4" s="24" t="s">
        <v>1</v>
      </c>
      <c r="BD4" s="25" t="s">
        <v>2</v>
      </c>
      <c r="BE4" s="24" t="s">
        <v>1</v>
      </c>
    </row>
    <row r="5" spans="2:57" x14ac:dyDescent="0.25">
      <c r="B5" s="7" t="s">
        <v>3</v>
      </c>
      <c r="C5" s="8" t="s">
        <v>9</v>
      </c>
      <c r="D5" s="9" t="s">
        <v>4</v>
      </c>
      <c r="E5" s="9" t="s">
        <v>73</v>
      </c>
      <c r="F5" s="9" t="s">
        <v>73</v>
      </c>
      <c r="G5" s="26" t="s">
        <v>5</v>
      </c>
      <c r="H5" s="26" t="s">
        <v>6</v>
      </c>
      <c r="I5" s="26" t="s">
        <v>7</v>
      </c>
      <c r="N5" s="7" t="s">
        <v>3</v>
      </c>
      <c r="O5" s="8" t="s">
        <v>9</v>
      </c>
      <c r="P5" s="9" t="s">
        <v>4</v>
      </c>
      <c r="Q5" s="9" t="s">
        <v>73</v>
      </c>
      <c r="R5" s="9" t="s">
        <v>73</v>
      </c>
      <c r="S5" s="26" t="s">
        <v>5</v>
      </c>
      <c r="T5" s="26" t="s">
        <v>6</v>
      </c>
      <c r="U5" s="26" t="s">
        <v>7</v>
      </c>
      <c r="Z5" s="7" t="s">
        <v>3</v>
      </c>
      <c r="AA5" s="8" t="s">
        <v>9</v>
      </c>
      <c r="AB5" s="9" t="s">
        <v>4</v>
      </c>
      <c r="AC5" s="9" t="s">
        <v>73</v>
      </c>
      <c r="AD5" s="9" t="s">
        <v>73</v>
      </c>
      <c r="AE5" s="26" t="s">
        <v>5</v>
      </c>
      <c r="AF5" s="26" t="s">
        <v>6</v>
      </c>
      <c r="AG5" s="26" t="s">
        <v>7</v>
      </c>
      <c r="AL5" s="7" t="s">
        <v>3</v>
      </c>
      <c r="AM5" s="8" t="s">
        <v>9</v>
      </c>
      <c r="AN5" s="9" t="s">
        <v>4</v>
      </c>
      <c r="AO5" s="9" t="s">
        <v>73</v>
      </c>
      <c r="AP5" s="9" t="s">
        <v>73</v>
      </c>
      <c r="AQ5" s="26" t="s">
        <v>5</v>
      </c>
      <c r="AR5" s="26" t="s">
        <v>6</v>
      </c>
      <c r="AS5" s="26" t="s">
        <v>7</v>
      </c>
      <c r="AX5" s="7" t="s">
        <v>3</v>
      </c>
      <c r="AY5" s="8" t="s">
        <v>9</v>
      </c>
      <c r="AZ5" s="9" t="s">
        <v>4</v>
      </c>
      <c r="BA5" s="9" t="s">
        <v>73</v>
      </c>
      <c r="BB5" s="9" t="s">
        <v>73</v>
      </c>
      <c r="BC5" s="26" t="s">
        <v>5</v>
      </c>
      <c r="BD5" s="26" t="s">
        <v>6</v>
      </c>
      <c r="BE5" s="26" t="s">
        <v>7</v>
      </c>
    </row>
    <row r="6" spans="2:57" x14ac:dyDescent="0.25">
      <c r="B6" s="10" t="s">
        <v>8</v>
      </c>
      <c r="C6" s="11"/>
      <c r="D6" s="6"/>
      <c r="E6" s="6"/>
      <c r="F6" s="6"/>
      <c r="G6" s="24"/>
      <c r="H6" s="24"/>
      <c r="I6" s="24"/>
      <c r="N6" s="10" t="s">
        <v>8</v>
      </c>
      <c r="O6" s="11"/>
      <c r="P6" s="6"/>
      <c r="Q6" s="6"/>
      <c r="R6" s="6"/>
      <c r="S6" s="24"/>
      <c r="T6" s="24"/>
      <c r="U6" s="24"/>
      <c r="Z6" s="10" t="s">
        <v>8</v>
      </c>
      <c r="AA6" s="11"/>
      <c r="AB6" s="6"/>
      <c r="AC6" s="6"/>
      <c r="AD6" s="6"/>
      <c r="AE6" s="24"/>
      <c r="AF6" s="24"/>
      <c r="AG6" s="24"/>
      <c r="AL6" s="10" t="s">
        <v>8</v>
      </c>
      <c r="AM6" s="11"/>
      <c r="AN6" s="6"/>
      <c r="AO6" s="6"/>
      <c r="AP6" s="6"/>
      <c r="AQ6" s="24"/>
      <c r="AR6" s="24"/>
      <c r="AS6" s="24"/>
      <c r="AX6" s="10" t="s">
        <v>8</v>
      </c>
      <c r="AY6" s="11"/>
      <c r="AZ6" s="6"/>
      <c r="BA6" s="6"/>
      <c r="BB6" s="6"/>
      <c r="BC6" s="24"/>
      <c r="BD6" s="24"/>
      <c r="BE6" s="24"/>
    </row>
    <row r="7" spans="2:57" x14ac:dyDescent="0.25">
      <c r="B7" s="13">
        <v>0</v>
      </c>
      <c r="C7" s="14" t="s">
        <v>81</v>
      </c>
      <c r="D7" s="15"/>
      <c r="E7" s="15"/>
      <c r="F7" s="15"/>
      <c r="G7" s="27"/>
      <c r="H7" s="27"/>
      <c r="I7" s="27"/>
      <c r="N7" s="13">
        <v>0</v>
      </c>
      <c r="O7" s="14" t="s">
        <v>81</v>
      </c>
      <c r="P7" s="15"/>
      <c r="Q7" s="15"/>
      <c r="R7" s="15"/>
      <c r="S7" s="27"/>
      <c r="T7" s="27"/>
      <c r="U7" s="27"/>
      <c r="Z7" s="13">
        <v>0</v>
      </c>
      <c r="AA7" s="14" t="s">
        <v>81</v>
      </c>
      <c r="AB7" s="15"/>
      <c r="AC7" s="15"/>
      <c r="AD7" s="15"/>
      <c r="AE7" s="27"/>
      <c r="AF7" s="27"/>
      <c r="AG7" s="27"/>
      <c r="AL7" s="13">
        <v>0</v>
      </c>
      <c r="AM7" s="14" t="s">
        <v>81</v>
      </c>
      <c r="AN7" s="15"/>
      <c r="AO7" s="15"/>
      <c r="AP7" s="15"/>
      <c r="AQ7" s="27"/>
      <c r="AR7" s="27"/>
      <c r="AS7" s="27"/>
      <c r="AX7" s="13">
        <v>0</v>
      </c>
      <c r="AY7" s="14" t="s">
        <v>81</v>
      </c>
      <c r="AZ7" s="15"/>
      <c r="BA7" s="15"/>
      <c r="BB7" s="15"/>
      <c r="BC7" s="27"/>
      <c r="BD7" s="27"/>
      <c r="BE7" s="27"/>
    </row>
    <row r="8" spans="2:57" x14ac:dyDescent="0.25">
      <c r="B8" s="21">
        <v>1</v>
      </c>
      <c r="C8" s="22" t="s">
        <v>62</v>
      </c>
      <c r="D8" s="23">
        <v>-525.64572724640652</v>
      </c>
      <c r="E8" s="99">
        <v>10361</v>
      </c>
      <c r="F8" s="99">
        <v>6949</v>
      </c>
      <c r="G8" s="120">
        <v>0.57050477753112638</v>
      </c>
      <c r="H8" s="121">
        <f ca="1">(E8-F8)/E8</f>
        <v>0.32931184248624651</v>
      </c>
      <c r="I8" s="121">
        <v>0.10018337998262716</v>
      </c>
      <c r="N8" s="21">
        <v>1</v>
      </c>
      <c r="O8" s="22" t="s">
        <v>62</v>
      </c>
      <c r="P8" s="23">
        <v>-605.49806026137514</v>
      </c>
      <c r="Q8" s="99">
        <v>8264</v>
      </c>
      <c r="R8" s="99">
        <v>5672</v>
      </c>
      <c r="S8" s="120">
        <v>0.65162149080348497</v>
      </c>
      <c r="T8" s="121">
        <f ca="1">(Q8-R8)/Q8</f>
        <v>0.31364956437560504</v>
      </c>
      <c r="U8" s="121">
        <v>3.472894482090997E-2</v>
      </c>
      <c r="Z8" s="21">
        <v>1</v>
      </c>
      <c r="AA8" s="22" t="s">
        <v>62</v>
      </c>
      <c r="AB8" s="23">
        <v>-175.89357998957811</v>
      </c>
      <c r="AC8" s="99">
        <v>1919</v>
      </c>
      <c r="AD8" s="99">
        <v>1164</v>
      </c>
      <c r="AE8" s="120">
        <v>0.22407503908285564</v>
      </c>
      <c r="AF8" s="121">
        <f ca="1">(AC8-AD8)/AC8</f>
        <v>0.39343408025013027</v>
      </c>
      <c r="AG8" s="121">
        <v>0.38249088066701409</v>
      </c>
      <c r="AL8" s="21">
        <v>1</v>
      </c>
      <c r="AM8" s="22" t="s">
        <v>62</v>
      </c>
      <c r="AN8" s="23">
        <v>-714.92960526315778</v>
      </c>
      <c r="AO8" s="141">
        <v>152</v>
      </c>
      <c r="AP8" s="141">
        <v>108</v>
      </c>
      <c r="AQ8" s="120">
        <v>0.625</v>
      </c>
      <c r="AR8" s="121">
        <f ca="1">(AO8-AP8)/AO8</f>
        <v>0.28947368421052633</v>
      </c>
      <c r="AS8" s="121">
        <v>8.5526315789473686E-2</v>
      </c>
      <c r="AX8" s="21">
        <v>1</v>
      </c>
      <c r="AY8" s="22" t="s">
        <v>62</v>
      </c>
      <c r="AZ8" s="23">
        <v>147.29500000000002</v>
      </c>
      <c r="BA8" s="141">
        <v>26</v>
      </c>
      <c r="BB8" s="141">
        <v>5</v>
      </c>
      <c r="BC8" s="120">
        <v>3.8461538461538464E-2</v>
      </c>
      <c r="BD8" s="121">
        <f ca="1">(BA8-BB8)/BA8</f>
        <v>0.80769230769230771</v>
      </c>
      <c r="BE8" s="121">
        <v>0.15384615384615385</v>
      </c>
    </row>
    <row r="9" spans="2:57" x14ac:dyDescent="0.25">
      <c r="B9" s="21">
        <v>2</v>
      </c>
      <c r="C9" s="22" t="s">
        <v>63</v>
      </c>
      <c r="D9" s="23">
        <v>-491.70625229224953</v>
      </c>
      <c r="E9" s="99">
        <v>10361</v>
      </c>
      <c r="F9" s="99">
        <v>7339</v>
      </c>
      <c r="G9" s="121">
        <v>0.56066016793745777</v>
      </c>
      <c r="H9" s="121">
        <f t="shared" ref="H9:H11" ca="1" si="0">(E9-F9)/E9</f>
        <v>0.29167068815751374</v>
      </c>
      <c r="I9" s="121">
        <v>0.14766914390502847</v>
      </c>
      <c r="N9" s="21">
        <v>2</v>
      </c>
      <c r="O9" s="22" t="s">
        <v>63</v>
      </c>
      <c r="P9" s="23">
        <v>-571.09738383349281</v>
      </c>
      <c r="Q9" s="99">
        <v>8264</v>
      </c>
      <c r="R9" s="99">
        <v>6053</v>
      </c>
      <c r="S9" s="121">
        <v>0.64194094869312679</v>
      </c>
      <c r="T9" s="121">
        <f t="shared" ref="T9:T11" ca="1" si="1">(Q9-R9)/Q9</f>
        <v>0.26754598257502421</v>
      </c>
      <c r="U9" s="121">
        <v>9.0513068731848986E-2</v>
      </c>
      <c r="Z9" s="21">
        <v>2</v>
      </c>
      <c r="AA9" s="22" t="s">
        <v>63</v>
      </c>
      <c r="AB9" s="23">
        <v>-144.91937467430964</v>
      </c>
      <c r="AC9" s="114">
        <v>1919</v>
      </c>
      <c r="AD9" s="114">
        <v>1169</v>
      </c>
      <c r="AE9" s="121">
        <v>0.21417404898384576</v>
      </c>
      <c r="AF9" s="121">
        <f t="shared" ref="AF9:AF11" ca="1" si="2">(AC9-AD9)/AC9</f>
        <v>0.39082855653986454</v>
      </c>
      <c r="AG9" s="121">
        <v>0.39499739447628973</v>
      </c>
      <c r="AL9" s="21">
        <v>2</v>
      </c>
      <c r="AM9" s="22" t="s">
        <v>63</v>
      </c>
      <c r="AN9" s="23">
        <v>-666.20407894736843</v>
      </c>
      <c r="AO9" s="142">
        <v>152</v>
      </c>
      <c r="AP9" s="142">
        <v>111</v>
      </c>
      <c r="AQ9" s="121">
        <v>0.60526315789473684</v>
      </c>
      <c r="AR9" s="121">
        <f t="shared" ref="AR9:AR11" ca="1" si="3">(AO9-AP9)/AO9</f>
        <v>0.26973684210526316</v>
      </c>
      <c r="AS9" s="121">
        <v>0.125</v>
      </c>
      <c r="AX9" s="21">
        <v>2</v>
      </c>
      <c r="AY9" s="22" t="s">
        <v>63</v>
      </c>
      <c r="AZ9" s="23">
        <v>167.06153846153845</v>
      </c>
      <c r="BA9" s="142">
        <v>26</v>
      </c>
      <c r="BB9" s="142">
        <v>6</v>
      </c>
      <c r="BC9" s="121">
        <v>3.8461538461538464E-2</v>
      </c>
      <c r="BD9" s="121">
        <f t="shared" ref="BD9:BD11" ca="1" si="4">(BA9-BB9)/BA9</f>
        <v>0.76923076923076927</v>
      </c>
      <c r="BE9" s="121">
        <v>0.19230769230769232</v>
      </c>
    </row>
    <row r="10" spans="2:57" x14ac:dyDescent="0.25">
      <c r="B10" s="13">
        <v>3</v>
      </c>
      <c r="C10" s="14" t="s">
        <v>64</v>
      </c>
      <c r="D10" s="16">
        <v>-719.2670755718575</v>
      </c>
      <c r="E10" s="99">
        <v>10361</v>
      </c>
      <c r="F10" s="99">
        <v>9421</v>
      </c>
      <c r="G10" s="121">
        <v>0.78004053662773865</v>
      </c>
      <c r="H10" s="121">
        <f t="shared" ca="1" si="0"/>
        <v>9.0724833510278935E-2</v>
      </c>
      <c r="I10" s="121">
        <v>0.12923462986198245</v>
      </c>
      <c r="N10" s="13">
        <v>3</v>
      </c>
      <c r="O10" s="14" t="s">
        <v>64</v>
      </c>
      <c r="P10" s="16">
        <v>-803.16210914811234</v>
      </c>
      <c r="Q10" s="99">
        <v>8264</v>
      </c>
      <c r="R10" s="99">
        <v>7711</v>
      </c>
      <c r="S10" s="121">
        <v>0.83785091965150049</v>
      </c>
      <c r="T10" s="121">
        <f t="shared" ca="1" si="1"/>
        <v>6.6916747337850926E-2</v>
      </c>
      <c r="U10" s="121">
        <v>9.5232333010648595E-2</v>
      </c>
      <c r="Z10" s="13">
        <v>3</v>
      </c>
      <c r="AA10" s="14" t="s">
        <v>64</v>
      </c>
      <c r="AB10" s="16">
        <v>-363.53693590411655</v>
      </c>
      <c r="AC10" s="115">
        <v>1919</v>
      </c>
      <c r="AD10" s="115">
        <v>1574</v>
      </c>
      <c r="AE10" s="121">
        <v>0.54820218863991665</v>
      </c>
      <c r="AF10" s="121">
        <f t="shared" ca="1" si="2"/>
        <v>0.17978113600833767</v>
      </c>
      <c r="AG10" s="121">
        <v>0.27201667535174567</v>
      </c>
      <c r="AL10" s="13">
        <v>3</v>
      </c>
      <c r="AM10" s="14" t="s">
        <v>64</v>
      </c>
      <c r="AN10" s="16">
        <v>-773.9058552631576</v>
      </c>
      <c r="AO10" s="143">
        <v>152</v>
      </c>
      <c r="AP10" s="143">
        <v>126</v>
      </c>
      <c r="AQ10" s="121">
        <v>0.65789473684210531</v>
      </c>
      <c r="AR10" s="121">
        <f t="shared" ca="1" si="3"/>
        <v>0.17105263157894737</v>
      </c>
      <c r="AS10" s="121">
        <v>0.17105263157894737</v>
      </c>
      <c r="AX10" s="13">
        <v>3</v>
      </c>
      <c r="AY10" s="14" t="s">
        <v>64</v>
      </c>
      <c r="AZ10" s="16">
        <v>10.252692307692318</v>
      </c>
      <c r="BA10" s="143">
        <v>26</v>
      </c>
      <c r="BB10" s="143">
        <v>10</v>
      </c>
      <c r="BC10" s="121">
        <v>0.23076923076923078</v>
      </c>
      <c r="BD10" s="121">
        <f t="shared" ca="1" si="4"/>
        <v>0.61538461538461542</v>
      </c>
      <c r="BE10" s="121">
        <v>0.15384615384615385</v>
      </c>
    </row>
    <row r="11" spans="2:57" x14ac:dyDescent="0.25">
      <c r="B11" s="17">
        <v>4</v>
      </c>
      <c r="C11" s="18" t="s">
        <v>65</v>
      </c>
      <c r="D11" s="19">
        <v>-846.67789981662156</v>
      </c>
      <c r="E11" s="112">
        <v>10361</v>
      </c>
      <c r="F11" s="112">
        <v>9984</v>
      </c>
      <c r="G11" s="122">
        <v>0.83090435286169284</v>
      </c>
      <c r="H11" s="122">
        <f t="shared" ca="1" si="0"/>
        <v>3.6386449184441658E-2</v>
      </c>
      <c r="I11" s="122">
        <v>0.13270919795386546</v>
      </c>
      <c r="N11" s="17">
        <v>4</v>
      </c>
      <c r="O11" s="18" t="s">
        <v>65</v>
      </c>
      <c r="P11" s="113">
        <v>-952.09368586640858</v>
      </c>
      <c r="Q11" s="112">
        <v>8264</v>
      </c>
      <c r="R11" s="112">
        <v>8067</v>
      </c>
      <c r="S11" s="122">
        <v>0.87076476282671833</v>
      </c>
      <c r="T11" s="122">
        <f t="shared" ca="1" si="1"/>
        <v>2.3838334946757019E-2</v>
      </c>
      <c r="U11" s="122">
        <v>0.10539690222652469</v>
      </c>
      <c r="Z11" s="17">
        <v>4</v>
      </c>
      <c r="AA11" s="18" t="s">
        <v>65</v>
      </c>
      <c r="AB11" s="19">
        <v>-475.54292860865024</v>
      </c>
      <c r="AC11" s="116">
        <v>1919</v>
      </c>
      <c r="AD11" s="116">
        <v>1757</v>
      </c>
      <c r="AE11" s="122">
        <v>0.67483064095883272</v>
      </c>
      <c r="AF11" s="122">
        <f t="shared" ca="1" si="2"/>
        <v>8.4418968212610732E-2</v>
      </c>
      <c r="AG11" s="122">
        <v>0.24075039082855654</v>
      </c>
      <c r="AL11" s="17">
        <v>4</v>
      </c>
      <c r="AM11" s="18" t="s">
        <v>65</v>
      </c>
      <c r="AN11" s="19">
        <v>82.026644736842115</v>
      </c>
      <c r="AO11" s="144">
        <v>152</v>
      </c>
      <c r="AP11" s="144">
        <v>149</v>
      </c>
      <c r="AQ11" s="122">
        <v>0.71710526315789469</v>
      </c>
      <c r="AR11" s="122">
        <f t="shared" ca="1" si="3"/>
        <v>1.9736842105263157E-2</v>
      </c>
      <c r="AS11" s="122">
        <v>0.26315789473684209</v>
      </c>
      <c r="AX11" s="17">
        <v>4</v>
      </c>
      <c r="AY11" s="18" t="s">
        <v>65</v>
      </c>
      <c r="AZ11" s="19">
        <v>-162.64115384615386</v>
      </c>
      <c r="BA11" s="144">
        <v>26</v>
      </c>
      <c r="BB11" s="144">
        <v>11</v>
      </c>
      <c r="BC11" s="122">
        <v>0.34615384615384615</v>
      </c>
      <c r="BD11" s="122">
        <f t="shared" ca="1" si="4"/>
        <v>0.57692307692307687</v>
      </c>
      <c r="BE11" s="122">
        <v>7.6923076923076927E-2</v>
      </c>
    </row>
    <row r="17" spans="2:57" ht="26.25" customHeight="1" x14ac:dyDescent="0.25">
      <c r="B17" s="177" t="s">
        <v>83</v>
      </c>
      <c r="C17" s="178"/>
      <c r="D17" s="20" t="s">
        <v>98</v>
      </c>
      <c r="E17" s="20"/>
      <c r="F17" s="20"/>
      <c r="G17" s="1"/>
      <c r="H17" s="1"/>
      <c r="I17" s="1"/>
      <c r="N17" s="177" t="s">
        <v>79</v>
      </c>
      <c r="O17" s="178"/>
      <c r="P17" s="20" t="s">
        <v>98</v>
      </c>
      <c r="Q17" s="20"/>
      <c r="R17" s="20"/>
      <c r="S17" s="1"/>
      <c r="T17" s="1"/>
      <c r="U17" s="1"/>
      <c r="Z17" s="177" t="s">
        <v>80</v>
      </c>
      <c r="AA17" s="178"/>
      <c r="AB17" s="20" t="s">
        <v>98</v>
      </c>
      <c r="AC17" s="20"/>
      <c r="AD17" s="20"/>
      <c r="AE17" s="1"/>
      <c r="AF17" s="1"/>
      <c r="AG17" s="1"/>
      <c r="AL17" s="177" t="s">
        <v>101</v>
      </c>
      <c r="AM17" s="178"/>
      <c r="AN17" s="20" t="s">
        <v>98</v>
      </c>
      <c r="AO17" s="20"/>
      <c r="AP17" s="20"/>
      <c r="AQ17" s="1"/>
      <c r="AR17" s="1"/>
      <c r="AS17" s="1"/>
      <c r="AX17" s="177" t="s">
        <v>102</v>
      </c>
      <c r="AY17" s="178"/>
      <c r="AZ17" s="20" t="s">
        <v>98</v>
      </c>
      <c r="BA17" s="20"/>
      <c r="BB17" s="20"/>
      <c r="BC17" s="1"/>
      <c r="BD17" s="1"/>
      <c r="BE17" s="1"/>
    </row>
    <row r="18" spans="2:57" x14ac:dyDescent="0.25">
      <c r="B18" s="2"/>
      <c r="C18" s="3"/>
      <c r="D18" s="181"/>
      <c r="E18" s="181"/>
      <c r="F18" s="181"/>
      <c r="G18" s="181"/>
      <c r="H18" s="181"/>
      <c r="I18" s="182"/>
      <c r="N18" s="2"/>
      <c r="O18" s="3"/>
      <c r="P18" s="181"/>
      <c r="Q18" s="181"/>
      <c r="R18" s="181"/>
      <c r="S18" s="181"/>
      <c r="T18" s="181"/>
      <c r="U18" s="182"/>
      <c r="Z18" s="2"/>
      <c r="AA18" s="3"/>
      <c r="AB18" s="181"/>
      <c r="AC18" s="181"/>
      <c r="AD18" s="181"/>
      <c r="AE18" s="181"/>
      <c r="AF18" s="181"/>
      <c r="AG18" s="182"/>
      <c r="AL18" s="2"/>
      <c r="AM18" s="3"/>
      <c r="AN18" s="181"/>
      <c r="AO18" s="181"/>
      <c r="AP18" s="181"/>
      <c r="AQ18" s="181"/>
      <c r="AR18" s="181"/>
      <c r="AS18" s="182"/>
      <c r="AX18" s="2"/>
      <c r="AY18" s="3"/>
      <c r="AZ18" s="181"/>
      <c r="BA18" s="181"/>
      <c r="BB18" s="181"/>
      <c r="BC18" s="181"/>
      <c r="BD18" s="181"/>
      <c r="BE18" s="182"/>
    </row>
    <row r="19" spans="2:57" x14ac:dyDescent="0.25">
      <c r="B19" s="4"/>
      <c r="C19" s="5"/>
      <c r="D19" s="6" t="s">
        <v>0</v>
      </c>
      <c r="E19" s="6" t="s">
        <v>72</v>
      </c>
      <c r="F19" s="6" t="s">
        <v>74</v>
      </c>
      <c r="G19" s="24" t="s">
        <v>1</v>
      </c>
      <c r="H19" s="25" t="s">
        <v>2</v>
      </c>
      <c r="I19" s="24" t="s">
        <v>1</v>
      </c>
      <c r="N19" s="4"/>
      <c r="O19" s="5"/>
      <c r="P19" s="6" t="s">
        <v>0</v>
      </c>
      <c r="Q19" s="6" t="s">
        <v>72</v>
      </c>
      <c r="R19" s="6" t="s">
        <v>74</v>
      </c>
      <c r="S19" s="24" t="s">
        <v>1</v>
      </c>
      <c r="T19" s="25" t="s">
        <v>2</v>
      </c>
      <c r="U19" s="24" t="s">
        <v>1</v>
      </c>
      <c r="Z19" s="4"/>
      <c r="AA19" s="5"/>
      <c r="AB19" s="6" t="s">
        <v>0</v>
      </c>
      <c r="AC19" s="6" t="s">
        <v>72</v>
      </c>
      <c r="AD19" s="6" t="s">
        <v>74</v>
      </c>
      <c r="AE19" s="24" t="s">
        <v>1</v>
      </c>
      <c r="AF19" s="25" t="s">
        <v>2</v>
      </c>
      <c r="AG19" s="24" t="s">
        <v>1</v>
      </c>
      <c r="AL19" s="4"/>
      <c r="AM19" s="5"/>
      <c r="AN19" s="6" t="s">
        <v>0</v>
      </c>
      <c r="AO19" s="6" t="s">
        <v>72</v>
      </c>
      <c r="AP19" s="6" t="s">
        <v>74</v>
      </c>
      <c r="AQ19" s="24" t="s">
        <v>1</v>
      </c>
      <c r="AR19" s="25" t="s">
        <v>2</v>
      </c>
      <c r="AS19" s="24" t="s">
        <v>1</v>
      </c>
      <c r="AX19" s="4"/>
      <c r="AY19" s="5"/>
      <c r="AZ19" s="6" t="s">
        <v>0</v>
      </c>
      <c r="BA19" s="6" t="s">
        <v>72</v>
      </c>
      <c r="BB19" s="6" t="s">
        <v>74</v>
      </c>
      <c r="BC19" s="24" t="s">
        <v>1</v>
      </c>
      <c r="BD19" s="25" t="s">
        <v>2</v>
      </c>
      <c r="BE19" s="24" t="s">
        <v>1</v>
      </c>
    </row>
    <row r="20" spans="2:57" x14ac:dyDescent="0.25">
      <c r="B20" s="7" t="s">
        <v>3</v>
      </c>
      <c r="C20" s="8" t="s">
        <v>9</v>
      </c>
      <c r="D20" s="9" t="s">
        <v>4</v>
      </c>
      <c r="E20" s="9" t="s">
        <v>73</v>
      </c>
      <c r="F20" s="9" t="s">
        <v>73</v>
      </c>
      <c r="G20" s="26" t="s">
        <v>5</v>
      </c>
      <c r="H20" s="26" t="s">
        <v>6</v>
      </c>
      <c r="I20" s="26" t="s">
        <v>7</v>
      </c>
      <c r="N20" s="7" t="s">
        <v>3</v>
      </c>
      <c r="O20" s="8" t="s">
        <v>9</v>
      </c>
      <c r="P20" s="9" t="s">
        <v>4</v>
      </c>
      <c r="Q20" s="9" t="s">
        <v>73</v>
      </c>
      <c r="R20" s="9" t="s">
        <v>73</v>
      </c>
      <c r="S20" s="26" t="s">
        <v>5</v>
      </c>
      <c r="T20" s="26" t="s">
        <v>6</v>
      </c>
      <c r="U20" s="26" t="s">
        <v>7</v>
      </c>
      <c r="Z20" s="7" t="s">
        <v>3</v>
      </c>
      <c r="AA20" s="8" t="s">
        <v>9</v>
      </c>
      <c r="AB20" s="9" t="s">
        <v>4</v>
      </c>
      <c r="AC20" s="9" t="s">
        <v>73</v>
      </c>
      <c r="AD20" s="9" t="s">
        <v>73</v>
      </c>
      <c r="AE20" s="26" t="s">
        <v>5</v>
      </c>
      <c r="AF20" s="26" t="s">
        <v>6</v>
      </c>
      <c r="AG20" s="26" t="s">
        <v>7</v>
      </c>
      <c r="AL20" s="7" t="s">
        <v>3</v>
      </c>
      <c r="AM20" s="8" t="s">
        <v>9</v>
      </c>
      <c r="AN20" s="9" t="s">
        <v>4</v>
      </c>
      <c r="AO20" s="9" t="s">
        <v>73</v>
      </c>
      <c r="AP20" s="9" t="s">
        <v>73</v>
      </c>
      <c r="AQ20" s="26" t="s">
        <v>5</v>
      </c>
      <c r="AR20" s="26" t="s">
        <v>6</v>
      </c>
      <c r="AS20" s="26" t="s">
        <v>7</v>
      </c>
      <c r="AX20" s="7" t="s">
        <v>3</v>
      </c>
      <c r="AY20" s="8" t="s">
        <v>9</v>
      </c>
      <c r="AZ20" s="9" t="s">
        <v>4</v>
      </c>
      <c r="BA20" s="9" t="s">
        <v>73</v>
      </c>
      <c r="BB20" s="9" t="s">
        <v>73</v>
      </c>
      <c r="BC20" s="26" t="s">
        <v>5</v>
      </c>
      <c r="BD20" s="26" t="s">
        <v>6</v>
      </c>
      <c r="BE20" s="26" t="s">
        <v>7</v>
      </c>
    </row>
    <row r="21" spans="2:57" x14ac:dyDescent="0.25">
      <c r="B21" s="10" t="s">
        <v>8</v>
      </c>
      <c r="C21" s="11"/>
      <c r="D21" s="6"/>
      <c r="E21" s="6"/>
      <c r="F21" s="6"/>
      <c r="G21" s="24"/>
      <c r="H21" s="24"/>
      <c r="I21" s="24"/>
      <c r="N21" s="10" t="s">
        <v>8</v>
      </c>
      <c r="O21" s="11"/>
      <c r="P21" s="6"/>
      <c r="Q21" s="6"/>
      <c r="R21" s="6"/>
      <c r="S21" s="24"/>
      <c r="T21" s="24"/>
      <c r="U21" s="24"/>
      <c r="Z21" s="10" t="s">
        <v>8</v>
      </c>
      <c r="AA21" s="11"/>
      <c r="AB21" s="6"/>
      <c r="AC21" s="6"/>
      <c r="AD21" s="6"/>
      <c r="AE21" s="24"/>
      <c r="AF21" s="24"/>
      <c r="AG21" s="24"/>
      <c r="AL21" s="10" t="s">
        <v>8</v>
      </c>
      <c r="AM21" s="11"/>
      <c r="AN21" s="6"/>
      <c r="AO21" s="6"/>
      <c r="AP21" s="6"/>
      <c r="AQ21" s="24"/>
      <c r="AR21" s="24"/>
      <c r="AS21" s="24"/>
      <c r="AX21" s="10" t="s">
        <v>8</v>
      </c>
      <c r="AY21" s="11"/>
      <c r="AZ21" s="6"/>
      <c r="BA21" s="6"/>
      <c r="BB21" s="6"/>
      <c r="BC21" s="24"/>
      <c r="BD21" s="24"/>
      <c r="BE21" s="24"/>
    </row>
    <row r="22" spans="2:57" x14ac:dyDescent="0.25">
      <c r="B22" s="13">
        <v>0</v>
      </c>
      <c r="C22" s="14" t="s">
        <v>81</v>
      </c>
      <c r="D22" s="15"/>
      <c r="E22" s="15"/>
      <c r="F22" s="15"/>
      <c r="G22" s="27"/>
      <c r="H22" s="27"/>
      <c r="I22" s="27"/>
      <c r="N22" s="13">
        <v>0</v>
      </c>
      <c r="O22" s="14" t="s">
        <v>81</v>
      </c>
      <c r="P22" s="15"/>
      <c r="Q22" s="15"/>
      <c r="R22" s="15"/>
      <c r="S22" s="27"/>
      <c r="T22" s="27"/>
      <c r="U22" s="27"/>
      <c r="Z22" s="13">
        <v>0</v>
      </c>
      <c r="AA22" s="14" t="s">
        <v>81</v>
      </c>
      <c r="AB22" s="15"/>
      <c r="AC22" s="15"/>
      <c r="AD22" s="15"/>
      <c r="AE22" s="27"/>
      <c r="AF22" s="27"/>
      <c r="AG22" s="27"/>
      <c r="AL22" s="13">
        <v>0</v>
      </c>
      <c r="AM22" s="14" t="s">
        <v>81</v>
      </c>
      <c r="AN22" s="15"/>
      <c r="AO22" s="15"/>
      <c r="AP22" s="15"/>
      <c r="AQ22" s="27"/>
      <c r="AR22" s="27"/>
      <c r="AS22" s="27"/>
      <c r="AX22" s="13">
        <v>0</v>
      </c>
      <c r="AY22" s="14" t="s">
        <v>81</v>
      </c>
      <c r="AZ22" s="15"/>
      <c r="BA22" s="15"/>
      <c r="BB22" s="15"/>
      <c r="BC22" s="27"/>
      <c r="BD22" s="27"/>
      <c r="BE22" s="27"/>
    </row>
    <row r="23" spans="2:57" x14ac:dyDescent="0.25">
      <c r="B23" s="21">
        <v>1</v>
      </c>
      <c r="C23" s="22" t="s">
        <v>62</v>
      </c>
      <c r="D23" s="23">
        <v>-635.12394832826737</v>
      </c>
      <c r="E23" s="99">
        <v>3290</v>
      </c>
      <c r="F23" s="99">
        <v>2499</v>
      </c>
      <c r="G23" s="120">
        <v>0.6501519756838906</v>
      </c>
      <c r="H23" s="121">
        <f ca="1">(E23-F23)/E23</f>
        <v>0.2404255319148936</v>
      </c>
      <c r="I23" s="121">
        <v>0.10942249240121581</v>
      </c>
      <c r="N23" s="21">
        <v>1</v>
      </c>
      <c r="O23" s="22" t="s">
        <v>62</v>
      </c>
      <c r="P23" s="23">
        <v>-694.46090151515136</v>
      </c>
      <c r="Q23" s="99">
        <v>2640</v>
      </c>
      <c r="R23" s="99">
        <v>2081</v>
      </c>
      <c r="S23" s="120">
        <v>0.74356060606060603</v>
      </c>
      <c r="T23" s="121">
        <f ca="1">(Q23-R23)/Q23</f>
        <v>0.21174242424242423</v>
      </c>
      <c r="U23" s="121">
        <v>4.46969696969697E-2</v>
      </c>
      <c r="Z23" s="21">
        <v>1</v>
      </c>
      <c r="AA23" s="22" t="s">
        <v>62</v>
      </c>
      <c r="AB23" s="23">
        <v>-391.65525000000019</v>
      </c>
      <c r="AC23" s="99">
        <v>600</v>
      </c>
      <c r="AD23" s="99">
        <v>387</v>
      </c>
      <c r="AE23" s="120">
        <v>0.24666666666666667</v>
      </c>
      <c r="AF23" s="121">
        <f ca="1">(AC23-AD23)/AC23</f>
        <v>0.35499999999999998</v>
      </c>
      <c r="AG23" s="121">
        <v>0.39833333333333332</v>
      </c>
      <c r="AL23" s="21">
        <v>1</v>
      </c>
      <c r="AM23" s="22" t="s">
        <v>62</v>
      </c>
      <c r="AN23" s="23">
        <v>-460.60565217391292</v>
      </c>
      <c r="AO23" s="141">
        <v>46</v>
      </c>
      <c r="AP23" s="141">
        <v>31</v>
      </c>
      <c r="AQ23" s="120">
        <v>0.60869565217391308</v>
      </c>
      <c r="AR23" s="121">
        <f ca="1">(AO23-AP23)/AO23</f>
        <v>0.32608695652173914</v>
      </c>
      <c r="AS23" s="121">
        <v>6.5217391304347824E-2</v>
      </c>
      <c r="AX23" s="21">
        <v>1</v>
      </c>
      <c r="AY23" s="22" t="s">
        <v>62</v>
      </c>
      <c r="AZ23" s="23">
        <v>0</v>
      </c>
      <c r="BA23" s="141">
        <v>4</v>
      </c>
      <c r="BB23" s="141">
        <v>0</v>
      </c>
      <c r="BC23" s="120">
        <v>0</v>
      </c>
      <c r="BD23" s="121">
        <f ca="1">(BA23-BB23)/BA23</f>
        <v>1</v>
      </c>
      <c r="BE23" s="121">
        <v>0</v>
      </c>
    </row>
    <row r="24" spans="2:57" x14ac:dyDescent="0.25">
      <c r="B24" s="21">
        <v>2</v>
      </c>
      <c r="C24" s="22" t="s">
        <v>63</v>
      </c>
      <c r="D24" s="23">
        <v>-609.0601458966579</v>
      </c>
      <c r="E24" s="114">
        <v>3290</v>
      </c>
      <c r="F24" s="114">
        <v>2589</v>
      </c>
      <c r="G24" s="121">
        <v>0.6428571428571429</v>
      </c>
      <c r="H24" s="121">
        <f t="shared" ref="H24:H26" ca="1" si="5">(E24-F24)/E24</f>
        <v>0.21306990881458968</v>
      </c>
      <c r="I24" s="121">
        <v>0.14407294832826747</v>
      </c>
      <c r="N24" s="21">
        <v>2</v>
      </c>
      <c r="O24" s="22" t="s">
        <v>63</v>
      </c>
      <c r="P24" s="23">
        <v>-666.86926893939506</v>
      </c>
      <c r="Q24" s="114">
        <v>2640</v>
      </c>
      <c r="R24" s="114">
        <v>2167</v>
      </c>
      <c r="S24" s="121">
        <v>0.73750000000000004</v>
      </c>
      <c r="T24" s="121">
        <f t="shared" ref="T24:T26" ca="1" si="6">(Q24-R24)/Q24</f>
        <v>0.17916666666666667</v>
      </c>
      <c r="U24" s="121">
        <v>8.3333333333333329E-2</v>
      </c>
      <c r="Z24" s="21">
        <v>2</v>
      </c>
      <c r="AA24" s="22" t="s">
        <v>63</v>
      </c>
      <c r="AB24" s="23">
        <v>-374.65946666666702</v>
      </c>
      <c r="AC24" s="114">
        <v>600</v>
      </c>
      <c r="AD24" s="114">
        <v>390</v>
      </c>
      <c r="AE24" s="121">
        <v>0.23499999999999999</v>
      </c>
      <c r="AF24" s="121">
        <f t="shared" ref="AF24:AF26" ca="1" si="7">(AC24-AD24)/AC24</f>
        <v>0.35</v>
      </c>
      <c r="AG24" s="121">
        <v>0.41499999999999998</v>
      </c>
      <c r="AL24" s="21">
        <v>2</v>
      </c>
      <c r="AM24" s="22" t="s">
        <v>63</v>
      </c>
      <c r="AN24" s="23">
        <v>-401.6810869565216</v>
      </c>
      <c r="AO24" s="142">
        <v>46</v>
      </c>
      <c r="AP24" s="142">
        <v>32</v>
      </c>
      <c r="AQ24" s="121">
        <v>0.58695652173913049</v>
      </c>
      <c r="AR24" s="121">
        <f t="shared" ref="AR24:AR26" ca="1" si="8">(AO24-AP24)/AO24</f>
        <v>0.30434782608695654</v>
      </c>
      <c r="AS24" s="121">
        <v>0.10869565217391304</v>
      </c>
      <c r="AX24" s="21">
        <v>2</v>
      </c>
      <c r="AY24" s="22" t="s">
        <v>63</v>
      </c>
      <c r="AZ24" s="23">
        <v>0</v>
      </c>
      <c r="BA24" s="142">
        <v>4</v>
      </c>
      <c r="BB24" s="142">
        <v>0</v>
      </c>
      <c r="BC24" s="121">
        <v>0</v>
      </c>
      <c r="BD24" s="121">
        <f t="shared" ref="BD24:BD26" ca="1" si="9">(BA24-BB24)/BA24</f>
        <v>1</v>
      </c>
      <c r="BE24" s="121">
        <v>0</v>
      </c>
    </row>
    <row r="25" spans="2:57" x14ac:dyDescent="0.25">
      <c r="B25" s="13">
        <v>3</v>
      </c>
      <c r="C25" s="14" t="s">
        <v>64</v>
      </c>
      <c r="D25" s="16">
        <v>-849.92401823708121</v>
      </c>
      <c r="E25" s="115">
        <v>3290</v>
      </c>
      <c r="F25" s="115">
        <v>3001</v>
      </c>
      <c r="G25" s="121">
        <v>0.80547112462006076</v>
      </c>
      <c r="H25" s="121">
        <f t="shared" ca="1" si="5"/>
        <v>8.7841945288753803E-2</v>
      </c>
      <c r="I25" s="121">
        <v>0.10668693009118541</v>
      </c>
      <c r="N25" s="13">
        <v>3</v>
      </c>
      <c r="O25" s="14" t="s">
        <v>64</v>
      </c>
      <c r="P25" s="16">
        <v>-934.36939015151404</v>
      </c>
      <c r="Q25" s="115">
        <v>2640</v>
      </c>
      <c r="R25" s="115">
        <v>2498</v>
      </c>
      <c r="S25" s="121">
        <v>0.87007575757575761</v>
      </c>
      <c r="T25" s="121">
        <f t="shared" ca="1" si="6"/>
        <v>5.3787878787878787E-2</v>
      </c>
      <c r="U25" s="121">
        <v>7.6136363636363641E-2</v>
      </c>
      <c r="Z25" s="13">
        <v>3</v>
      </c>
      <c r="AA25" s="14" t="s">
        <v>64</v>
      </c>
      <c r="AB25" s="16">
        <v>-520.15963333333264</v>
      </c>
      <c r="AC25" s="115">
        <v>600</v>
      </c>
      <c r="AD25" s="115">
        <v>466</v>
      </c>
      <c r="AE25" s="121">
        <v>0.54</v>
      </c>
      <c r="AF25" s="121">
        <f t="shared" ca="1" si="7"/>
        <v>0.22333333333333333</v>
      </c>
      <c r="AG25" s="121">
        <v>0.23666666666666666</v>
      </c>
      <c r="AL25" s="13">
        <v>3</v>
      </c>
      <c r="AM25" s="14" t="s">
        <v>64</v>
      </c>
      <c r="AN25" s="16">
        <v>-375.25978260869567</v>
      </c>
      <c r="AO25" s="143">
        <v>46</v>
      </c>
      <c r="AP25" s="143">
        <v>36</v>
      </c>
      <c r="AQ25" s="121">
        <v>0.60869565217391308</v>
      </c>
      <c r="AR25" s="121">
        <f t="shared" ca="1" si="8"/>
        <v>0.21739130434782608</v>
      </c>
      <c r="AS25" s="121">
        <v>0.17391304347826086</v>
      </c>
      <c r="AX25" s="13">
        <v>3</v>
      </c>
      <c r="AY25" s="14" t="s">
        <v>64</v>
      </c>
      <c r="AZ25" s="16">
        <v>-39.274999999999999</v>
      </c>
      <c r="BA25" s="143">
        <v>4</v>
      </c>
      <c r="BB25" s="143">
        <v>1</v>
      </c>
      <c r="BC25" s="121">
        <v>0.25</v>
      </c>
      <c r="BD25" s="121">
        <f t="shared" ca="1" si="9"/>
        <v>0.75</v>
      </c>
      <c r="BE25" s="121">
        <v>0</v>
      </c>
    </row>
    <row r="26" spans="2:57" x14ac:dyDescent="0.25">
      <c r="B26" s="17">
        <v>4</v>
      </c>
      <c r="C26" s="18" t="s">
        <v>65</v>
      </c>
      <c r="D26" s="19">
        <v>-1026.4903981762914</v>
      </c>
      <c r="E26" s="116">
        <v>3290</v>
      </c>
      <c r="F26" s="116">
        <v>3127</v>
      </c>
      <c r="G26" s="122">
        <v>0.83920972644376901</v>
      </c>
      <c r="H26" s="122">
        <f t="shared" ca="1" si="5"/>
        <v>4.9544072948328265E-2</v>
      </c>
      <c r="I26" s="122">
        <v>0.11124620060790273</v>
      </c>
      <c r="N26" s="17">
        <v>4</v>
      </c>
      <c r="O26" s="18" t="s">
        <v>65</v>
      </c>
      <c r="P26" s="19">
        <v>-1131.7295454545442</v>
      </c>
      <c r="Q26" s="116">
        <v>2640</v>
      </c>
      <c r="R26" s="116">
        <v>2561</v>
      </c>
      <c r="S26" s="122">
        <v>0.8893939393939394</v>
      </c>
      <c r="T26" s="122">
        <f t="shared" ca="1" si="6"/>
        <v>2.9924242424242423E-2</v>
      </c>
      <c r="U26" s="122">
        <v>8.0681818181818188E-2</v>
      </c>
      <c r="Z26" s="17">
        <v>4</v>
      </c>
      <c r="AA26" s="18" t="s">
        <v>65</v>
      </c>
      <c r="AB26" s="19">
        <v>-680.13229999999896</v>
      </c>
      <c r="AC26" s="116">
        <v>600</v>
      </c>
      <c r="AD26" s="116">
        <v>521</v>
      </c>
      <c r="AE26" s="122">
        <v>0.64</v>
      </c>
      <c r="AF26" s="122">
        <f t="shared" ca="1" si="7"/>
        <v>0.13166666666666665</v>
      </c>
      <c r="AG26" s="122">
        <v>0.22833333333333333</v>
      </c>
      <c r="AL26" s="17">
        <v>4</v>
      </c>
      <c r="AM26" s="18" t="s">
        <v>65</v>
      </c>
      <c r="AN26" s="19">
        <v>406.3471739130436</v>
      </c>
      <c r="AO26" s="144">
        <v>46</v>
      </c>
      <c r="AP26" s="144">
        <v>45</v>
      </c>
      <c r="AQ26" s="122">
        <v>0.63043478260869568</v>
      </c>
      <c r="AR26" s="122">
        <f t="shared" ca="1" si="8"/>
        <v>2.1739130434782608E-2</v>
      </c>
      <c r="AS26" s="122">
        <v>0.34782608695652173</v>
      </c>
      <c r="AX26" s="17">
        <v>4</v>
      </c>
      <c r="AY26" s="18" t="s">
        <v>65</v>
      </c>
      <c r="AZ26" s="19">
        <v>0</v>
      </c>
      <c r="BA26" s="144">
        <v>4</v>
      </c>
      <c r="BB26" s="144">
        <v>0</v>
      </c>
      <c r="BC26" s="122">
        <v>0</v>
      </c>
      <c r="BD26" s="122">
        <f t="shared" ca="1" si="9"/>
        <v>1</v>
      </c>
      <c r="BE26" s="122">
        <v>0</v>
      </c>
    </row>
    <row r="31" spans="2:57" ht="29.25" customHeight="1" x14ac:dyDescent="0.25">
      <c r="B31" s="177" t="s">
        <v>84</v>
      </c>
      <c r="C31" s="178"/>
      <c r="D31" s="20" t="s">
        <v>98</v>
      </c>
      <c r="E31" s="20"/>
      <c r="F31" s="20"/>
      <c r="G31" s="1"/>
      <c r="H31" s="1"/>
      <c r="I31" s="1"/>
      <c r="N31" s="177" t="s">
        <v>85</v>
      </c>
      <c r="O31" s="178"/>
      <c r="P31" s="20" t="s">
        <v>98</v>
      </c>
      <c r="Q31" s="20"/>
      <c r="R31" s="20"/>
      <c r="S31" s="1"/>
      <c r="T31" s="1"/>
      <c r="U31" s="1"/>
      <c r="Z31" s="180"/>
      <c r="AA31" s="180"/>
      <c r="AB31" s="102"/>
      <c r="AC31" s="102"/>
      <c r="AD31" s="102"/>
      <c r="AE31" s="103"/>
      <c r="AF31" s="103"/>
      <c r="AG31" s="103"/>
    </row>
    <row r="32" spans="2:57" x14ac:dyDescent="0.25">
      <c r="B32" s="2"/>
      <c r="C32" s="12"/>
      <c r="D32" s="181"/>
      <c r="E32" s="181"/>
      <c r="F32" s="181"/>
      <c r="G32" s="181"/>
      <c r="H32" s="181"/>
      <c r="I32" s="182"/>
      <c r="N32" s="2"/>
      <c r="O32" s="12"/>
      <c r="P32" s="181"/>
      <c r="Q32" s="181"/>
      <c r="R32" s="181"/>
      <c r="S32" s="181"/>
      <c r="T32" s="181"/>
      <c r="U32" s="182"/>
      <c r="Z32" s="89"/>
      <c r="AA32" s="89"/>
      <c r="AB32" s="183"/>
      <c r="AC32" s="183"/>
      <c r="AD32" s="183"/>
      <c r="AE32" s="183"/>
      <c r="AF32" s="183"/>
      <c r="AG32" s="183"/>
    </row>
    <row r="33" spans="2:33" x14ac:dyDescent="0.25">
      <c r="B33" s="4"/>
      <c r="C33" s="5"/>
      <c r="D33" s="6" t="s">
        <v>0</v>
      </c>
      <c r="E33" s="6" t="s">
        <v>72</v>
      </c>
      <c r="F33" s="6" t="s">
        <v>74</v>
      </c>
      <c r="G33" s="24" t="s">
        <v>1</v>
      </c>
      <c r="H33" s="25" t="s">
        <v>2</v>
      </c>
      <c r="I33" s="24" t="s">
        <v>1</v>
      </c>
      <c r="N33" s="4"/>
      <c r="O33" s="5"/>
      <c r="P33" s="6" t="s">
        <v>0</v>
      </c>
      <c r="Q33" s="6" t="s">
        <v>72</v>
      </c>
      <c r="R33" s="6" t="s">
        <v>74</v>
      </c>
      <c r="S33" s="24" t="s">
        <v>1</v>
      </c>
      <c r="T33" s="25" t="s">
        <v>2</v>
      </c>
      <c r="U33" s="24" t="s">
        <v>1</v>
      </c>
      <c r="Z33" s="104"/>
      <c r="AA33" s="104"/>
      <c r="AB33" s="105"/>
      <c r="AC33" s="105"/>
      <c r="AD33" s="105"/>
      <c r="AE33" s="88"/>
      <c r="AF33" s="89"/>
      <c r="AG33" s="88"/>
    </row>
    <row r="34" spans="2:33" ht="15" customHeight="1" x14ac:dyDescent="0.25">
      <c r="B34" s="7" t="s">
        <v>3</v>
      </c>
      <c r="C34" s="8" t="s">
        <v>9</v>
      </c>
      <c r="D34" s="9" t="s">
        <v>4</v>
      </c>
      <c r="E34" s="9" t="s">
        <v>73</v>
      </c>
      <c r="F34" s="9" t="s">
        <v>73</v>
      </c>
      <c r="G34" s="26" t="s">
        <v>5</v>
      </c>
      <c r="H34" s="26" t="s">
        <v>6</v>
      </c>
      <c r="I34" s="26" t="s">
        <v>7</v>
      </c>
      <c r="N34" s="7" t="s">
        <v>3</v>
      </c>
      <c r="O34" s="8" t="s">
        <v>9</v>
      </c>
      <c r="P34" s="9" t="s">
        <v>4</v>
      </c>
      <c r="Q34" s="9" t="s">
        <v>73</v>
      </c>
      <c r="R34" s="9" t="s">
        <v>73</v>
      </c>
      <c r="S34" s="26" t="s">
        <v>5</v>
      </c>
      <c r="T34" s="26" t="s">
        <v>6</v>
      </c>
      <c r="U34" s="26" t="s">
        <v>7</v>
      </c>
      <c r="Z34" s="89"/>
      <c r="AA34" s="106"/>
      <c r="AB34" s="105"/>
      <c r="AC34" s="105"/>
      <c r="AD34" s="105"/>
      <c r="AE34" s="88"/>
      <c r="AF34" s="88"/>
      <c r="AG34" s="88"/>
    </row>
    <row r="35" spans="2:33" x14ac:dyDescent="0.25">
      <c r="B35" s="10" t="s">
        <v>8</v>
      </c>
      <c r="C35" s="11"/>
      <c r="D35" s="6"/>
      <c r="E35" s="6"/>
      <c r="F35" s="6"/>
      <c r="G35" s="24"/>
      <c r="H35" s="24"/>
      <c r="I35" s="24"/>
      <c r="N35" s="10" t="s">
        <v>8</v>
      </c>
      <c r="O35" s="11"/>
      <c r="P35" s="6"/>
      <c r="Q35" s="6"/>
      <c r="R35" s="6"/>
      <c r="S35" s="24"/>
      <c r="T35" s="24"/>
      <c r="U35" s="24"/>
      <c r="Z35" s="89"/>
      <c r="AA35" s="107"/>
      <c r="AB35" s="105"/>
      <c r="AC35" s="105"/>
      <c r="AD35" s="105"/>
      <c r="AE35" s="88"/>
      <c r="AF35" s="88"/>
      <c r="AG35" s="88"/>
    </row>
    <row r="36" spans="2:33" x14ac:dyDescent="0.25">
      <c r="B36" s="13">
        <v>0</v>
      </c>
      <c r="C36" s="14" t="s">
        <v>81</v>
      </c>
      <c r="D36" s="15"/>
      <c r="E36" s="15"/>
      <c r="F36" s="15"/>
      <c r="G36" s="27"/>
      <c r="H36" s="27"/>
      <c r="I36" s="27"/>
      <c r="N36" s="13">
        <v>0</v>
      </c>
      <c r="O36" s="14" t="s">
        <v>81</v>
      </c>
      <c r="P36" s="15"/>
      <c r="Q36" s="15"/>
      <c r="R36" s="15"/>
      <c r="S36" s="27"/>
      <c r="T36" s="27"/>
      <c r="U36" s="27"/>
      <c r="Z36" s="108"/>
      <c r="AA36" s="109"/>
      <c r="AB36" s="110"/>
      <c r="AC36" s="110"/>
      <c r="AD36" s="110"/>
      <c r="AE36" s="111"/>
      <c r="AF36" s="111"/>
      <c r="AG36" s="111"/>
    </row>
    <row r="37" spans="2:33" x14ac:dyDescent="0.25">
      <c r="B37" s="21">
        <v>1</v>
      </c>
      <c r="C37" s="22" t="s">
        <v>62</v>
      </c>
      <c r="D37" s="23">
        <v>-468.50582990397788</v>
      </c>
      <c r="E37" s="99">
        <v>1458</v>
      </c>
      <c r="F37" s="99">
        <v>842</v>
      </c>
      <c r="G37" s="120">
        <v>0.52126200274348422</v>
      </c>
      <c r="H37" s="121">
        <f ca="1">(E37-F37)/E37</f>
        <v>0.42249657064471879</v>
      </c>
      <c r="I37" s="121">
        <v>5.6241426611796985E-2</v>
      </c>
      <c r="N37" s="21">
        <v>1</v>
      </c>
      <c r="O37" s="22" t="s">
        <v>62</v>
      </c>
      <c r="P37" s="23">
        <v>-623.17769230769215</v>
      </c>
      <c r="Q37" s="99">
        <v>416</v>
      </c>
      <c r="R37" s="99">
        <v>287</v>
      </c>
      <c r="S37" s="120">
        <v>0.64423076923076927</v>
      </c>
      <c r="T37" s="121">
        <f ca="1">(Q37-R37)/Q37</f>
        <v>0.31009615384615385</v>
      </c>
      <c r="U37" s="121">
        <v>4.567307692307692E-2</v>
      </c>
      <c r="Z37" s="108"/>
      <c r="AA37" s="109"/>
      <c r="AB37" s="110"/>
      <c r="AC37" s="110"/>
      <c r="AD37" s="110"/>
      <c r="AE37" s="111"/>
      <c r="AF37" s="111"/>
      <c r="AG37" s="111"/>
    </row>
    <row r="38" spans="2:33" x14ac:dyDescent="0.25">
      <c r="B38" s="21">
        <v>2</v>
      </c>
      <c r="C38" s="22" t="s">
        <v>63</v>
      </c>
      <c r="D38" s="16">
        <v>-432.23981481481468</v>
      </c>
      <c r="E38" s="115">
        <v>1458</v>
      </c>
      <c r="F38" s="115">
        <v>917</v>
      </c>
      <c r="G38" s="121">
        <v>0.51234567901234573</v>
      </c>
      <c r="H38" s="121">
        <f t="shared" ref="H38:H40" ca="1" si="10">(E38-F38)/E38</f>
        <v>0.37105624142661181</v>
      </c>
      <c r="I38" s="121">
        <v>0.11659807956104253</v>
      </c>
      <c r="N38" s="21">
        <v>2</v>
      </c>
      <c r="O38" s="22" t="s">
        <v>63</v>
      </c>
      <c r="P38" s="23">
        <v>-585.83394230769215</v>
      </c>
      <c r="Q38" s="114">
        <v>416</v>
      </c>
      <c r="R38" s="114">
        <v>306</v>
      </c>
      <c r="S38" s="121">
        <v>0.63701923076923073</v>
      </c>
      <c r="T38" s="121">
        <f t="shared" ref="T38:T40" ca="1" si="11">(Q38-R38)/Q38</f>
        <v>0.26442307692307693</v>
      </c>
      <c r="U38" s="121">
        <v>9.8557692307692304E-2</v>
      </c>
      <c r="Z38" s="108"/>
      <c r="AA38" s="109"/>
      <c r="AB38" s="110"/>
      <c r="AC38" s="110"/>
      <c r="AD38" s="110"/>
      <c r="AE38" s="111"/>
      <c r="AF38" s="111"/>
      <c r="AG38" s="111"/>
    </row>
    <row r="39" spans="2:33" x14ac:dyDescent="0.25">
      <c r="B39" s="13">
        <v>3</v>
      </c>
      <c r="C39" s="14" t="s">
        <v>64</v>
      </c>
      <c r="D39" s="16">
        <v>-638.25812757201709</v>
      </c>
      <c r="E39" s="115">
        <v>1458</v>
      </c>
      <c r="F39" s="115">
        <v>1327</v>
      </c>
      <c r="G39" s="121">
        <v>0.77983539094650201</v>
      </c>
      <c r="H39" s="121">
        <f t="shared" ca="1" si="10"/>
        <v>8.9849108367626884E-2</v>
      </c>
      <c r="I39" s="121">
        <v>0.13031550068587106</v>
      </c>
      <c r="N39" s="13">
        <v>3</v>
      </c>
      <c r="O39" s="14" t="s">
        <v>64</v>
      </c>
      <c r="P39" s="23">
        <v>-780.65985576923106</v>
      </c>
      <c r="Q39" s="114">
        <v>416</v>
      </c>
      <c r="R39" s="114">
        <v>388</v>
      </c>
      <c r="S39" s="121">
        <v>0.85096153846153844</v>
      </c>
      <c r="T39" s="121">
        <f t="shared" ca="1" si="11"/>
        <v>6.7307692307692304E-2</v>
      </c>
      <c r="U39" s="121">
        <v>8.1730769230769232E-2</v>
      </c>
      <c r="Z39" s="108"/>
      <c r="AA39" s="109"/>
      <c r="AB39" s="110"/>
      <c r="AC39" s="110"/>
      <c r="AD39" s="110"/>
      <c r="AE39" s="111"/>
      <c r="AF39" s="111"/>
      <c r="AG39" s="111"/>
    </row>
    <row r="40" spans="2:33" x14ac:dyDescent="0.25">
      <c r="B40" s="17">
        <v>4</v>
      </c>
      <c r="C40" s="18" t="s">
        <v>65</v>
      </c>
      <c r="D40" s="19">
        <v>-748.54438271605045</v>
      </c>
      <c r="E40" s="116">
        <v>1458</v>
      </c>
      <c r="F40" s="116">
        <v>1405</v>
      </c>
      <c r="G40" s="122">
        <v>0.81550068587105629</v>
      </c>
      <c r="H40" s="122">
        <f t="shared" ca="1" si="10"/>
        <v>3.6351165980795609E-2</v>
      </c>
      <c r="I40" s="122">
        <v>0.14814814814814814</v>
      </c>
      <c r="N40" s="17">
        <v>4</v>
      </c>
      <c r="O40" s="18" t="s">
        <v>65</v>
      </c>
      <c r="P40" s="30">
        <v>-970.72663461538491</v>
      </c>
      <c r="Q40" s="119">
        <v>416</v>
      </c>
      <c r="R40" s="119">
        <v>402</v>
      </c>
      <c r="S40" s="122">
        <v>0.87980769230769229</v>
      </c>
      <c r="T40" s="122">
        <f t="shared" ca="1" si="11"/>
        <v>3.3653846153846152E-2</v>
      </c>
      <c r="U40" s="122">
        <v>8.6538461538461536E-2</v>
      </c>
      <c r="Z40" s="108"/>
      <c r="AA40" s="109"/>
      <c r="AB40" s="110"/>
      <c r="AC40" s="110"/>
      <c r="AD40" s="110"/>
      <c r="AE40" s="111"/>
      <c r="AF40" s="111"/>
      <c r="AG40" s="111"/>
    </row>
    <row r="41" spans="2:33" x14ac:dyDescent="0.25">
      <c r="Z41" s="50"/>
      <c r="AA41" s="50"/>
      <c r="AB41" s="50"/>
      <c r="AC41" s="50"/>
      <c r="AD41" s="50"/>
      <c r="AE41" s="50"/>
      <c r="AF41" s="50"/>
      <c r="AG41" s="50"/>
    </row>
    <row r="42" spans="2:33" x14ac:dyDescent="0.25">
      <c r="Z42" s="50"/>
      <c r="AA42" s="50"/>
      <c r="AB42" s="50"/>
      <c r="AC42" s="50"/>
      <c r="AD42" s="50"/>
      <c r="AE42" s="50"/>
      <c r="AF42" s="50"/>
      <c r="AG42" s="50"/>
    </row>
    <row r="43" spans="2:33" x14ac:dyDescent="0.25">
      <c r="Z43" s="50"/>
      <c r="AA43" s="50"/>
      <c r="AB43" s="50"/>
      <c r="AC43" s="50"/>
      <c r="AD43" s="50"/>
      <c r="AE43" s="50"/>
      <c r="AF43" s="50"/>
      <c r="AG43" s="50"/>
    </row>
    <row r="44" spans="2:33" x14ac:dyDescent="0.25">
      <c r="Z44" s="50"/>
      <c r="AA44" s="50"/>
      <c r="AB44" s="50"/>
      <c r="AC44" s="50"/>
      <c r="AD44" s="50"/>
      <c r="AE44" s="50"/>
      <c r="AF44" s="50"/>
      <c r="AG44" s="50"/>
    </row>
    <row r="45" spans="2:33" x14ac:dyDescent="0.25">
      <c r="Z45" s="50"/>
      <c r="AA45" s="50"/>
      <c r="AB45" s="50"/>
      <c r="AC45" s="50"/>
      <c r="AD45" s="50"/>
      <c r="AE45" s="50"/>
      <c r="AF45" s="50"/>
      <c r="AG45" s="50"/>
    </row>
    <row r="46" spans="2:33" ht="30.75" customHeight="1" x14ac:dyDescent="0.25">
      <c r="B46" s="177" t="s">
        <v>86</v>
      </c>
      <c r="C46" s="178"/>
      <c r="D46" s="20" t="s">
        <v>98</v>
      </c>
      <c r="E46" s="20"/>
      <c r="F46" s="20"/>
      <c r="G46" s="1"/>
      <c r="H46" s="1"/>
      <c r="I46" s="1"/>
      <c r="N46" s="177" t="s">
        <v>87</v>
      </c>
      <c r="O46" s="178"/>
      <c r="P46" s="20" t="s">
        <v>98</v>
      </c>
      <c r="Q46" s="20"/>
      <c r="R46" s="20"/>
      <c r="S46" s="1"/>
      <c r="T46" s="1"/>
      <c r="U46" s="1"/>
      <c r="Z46" s="179"/>
      <c r="AA46" s="179"/>
      <c r="AB46" s="102"/>
      <c r="AC46" s="102"/>
      <c r="AD46" s="102"/>
      <c r="AE46" s="103"/>
      <c r="AF46" s="103"/>
      <c r="AG46" s="103"/>
    </row>
    <row r="47" spans="2:33" x14ac:dyDescent="0.25">
      <c r="B47" s="2"/>
      <c r="C47" s="12"/>
      <c r="D47" s="181"/>
      <c r="E47" s="181"/>
      <c r="F47" s="181"/>
      <c r="G47" s="181"/>
      <c r="H47" s="181"/>
      <c r="I47" s="182"/>
      <c r="N47" s="2"/>
      <c r="O47" s="12"/>
      <c r="P47" s="181"/>
      <c r="Q47" s="181"/>
      <c r="R47" s="181"/>
      <c r="S47" s="181"/>
      <c r="T47" s="181"/>
      <c r="U47" s="182"/>
      <c r="Z47" s="89"/>
      <c r="AA47" s="89"/>
      <c r="AB47" s="183"/>
      <c r="AC47" s="183"/>
      <c r="AD47" s="183"/>
      <c r="AE47" s="183"/>
      <c r="AF47" s="183"/>
      <c r="AG47" s="183"/>
    </row>
    <row r="48" spans="2:33" x14ac:dyDescent="0.25">
      <c r="B48" s="4"/>
      <c r="C48" s="5"/>
      <c r="D48" s="6" t="s">
        <v>0</v>
      </c>
      <c r="E48" s="6" t="s">
        <v>72</v>
      </c>
      <c r="F48" s="6" t="s">
        <v>74</v>
      </c>
      <c r="G48" s="24" t="s">
        <v>1</v>
      </c>
      <c r="H48" s="25" t="s">
        <v>2</v>
      </c>
      <c r="I48" s="24" t="s">
        <v>1</v>
      </c>
      <c r="N48" s="4"/>
      <c r="O48" s="5"/>
      <c r="P48" s="6" t="s">
        <v>0</v>
      </c>
      <c r="Q48" s="6" t="s">
        <v>72</v>
      </c>
      <c r="R48" s="6" t="s">
        <v>74</v>
      </c>
      <c r="S48" s="24" t="s">
        <v>1</v>
      </c>
      <c r="T48" s="25" t="s">
        <v>2</v>
      </c>
      <c r="U48" s="24" t="s">
        <v>1</v>
      </c>
      <c r="Z48" s="104"/>
      <c r="AA48" s="104"/>
      <c r="AB48" s="105"/>
      <c r="AC48" s="105"/>
      <c r="AD48" s="105"/>
      <c r="AE48" s="88"/>
      <c r="AF48" s="89"/>
      <c r="AG48" s="88"/>
    </row>
    <row r="49" spans="2:33" x14ac:dyDescent="0.25">
      <c r="B49" s="7" t="s">
        <v>3</v>
      </c>
      <c r="C49" s="8" t="s">
        <v>9</v>
      </c>
      <c r="D49" s="9" t="s">
        <v>4</v>
      </c>
      <c r="E49" s="9" t="s">
        <v>73</v>
      </c>
      <c r="F49" s="9" t="s">
        <v>73</v>
      </c>
      <c r="G49" s="26" t="s">
        <v>5</v>
      </c>
      <c r="H49" s="26" t="s">
        <v>6</v>
      </c>
      <c r="I49" s="26" t="s">
        <v>7</v>
      </c>
      <c r="N49" s="7" t="s">
        <v>3</v>
      </c>
      <c r="O49" s="8" t="s">
        <v>9</v>
      </c>
      <c r="P49" s="9" t="s">
        <v>4</v>
      </c>
      <c r="Q49" s="9" t="s">
        <v>73</v>
      </c>
      <c r="R49" s="9" t="s">
        <v>73</v>
      </c>
      <c r="S49" s="26" t="s">
        <v>5</v>
      </c>
      <c r="T49" s="26" t="s">
        <v>6</v>
      </c>
      <c r="U49" s="26" t="s">
        <v>7</v>
      </c>
      <c r="Z49" s="89"/>
      <c r="AA49" s="106"/>
      <c r="AB49" s="105"/>
      <c r="AC49" s="105"/>
      <c r="AD49" s="105"/>
      <c r="AE49" s="88"/>
      <c r="AF49" s="88"/>
      <c r="AG49" s="88"/>
    </row>
    <row r="50" spans="2:33" x14ac:dyDescent="0.25">
      <c r="B50" s="10" t="s">
        <v>8</v>
      </c>
      <c r="C50" s="11"/>
      <c r="D50" s="6"/>
      <c r="E50" s="6"/>
      <c r="F50" s="6"/>
      <c r="G50" s="24"/>
      <c r="H50" s="24"/>
      <c r="I50" s="24"/>
      <c r="N50" s="10" t="s">
        <v>8</v>
      </c>
      <c r="O50" s="11"/>
      <c r="P50" s="6"/>
      <c r="Q50" s="6"/>
      <c r="R50" s="6"/>
      <c r="S50" s="24"/>
      <c r="T50" s="24"/>
      <c r="U50" s="24"/>
      <c r="Z50" s="89"/>
      <c r="AA50" s="107"/>
      <c r="AB50" s="105"/>
      <c r="AC50" s="105"/>
      <c r="AD50" s="105"/>
      <c r="AE50" s="88"/>
      <c r="AF50" s="88"/>
      <c r="AG50" s="88"/>
    </row>
    <row r="51" spans="2:33" x14ac:dyDescent="0.25">
      <c r="B51" s="13">
        <v>0</v>
      </c>
      <c r="C51" s="14" t="s">
        <v>81</v>
      </c>
      <c r="D51" s="15"/>
      <c r="E51" s="15"/>
      <c r="F51" s="15"/>
      <c r="G51" s="27"/>
      <c r="H51" s="27"/>
      <c r="I51" s="27"/>
      <c r="N51" s="13">
        <v>0</v>
      </c>
      <c r="O51" s="14" t="s">
        <v>81</v>
      </c>
      <c r="P51" s="15"/>
      <c r="Q51" s="15"/>
      <c r="R51" s="15"/>
      <c r="S51" s="27"/>
      <c r="T51" s="27"/>
      <c r="U51" s="27"/>
      <c r="Z51" s="108"/>
      <c r="AA51" s="109"/>
      <c r="AB51" s="110"/>
      <c r="AC51" s="110"/>
      <c r="AD51" s="110"/>
      <c r="AE51" s="111"/>
      <c r="AF51" s="111"/>
      <c r="AG51" s="111"/>
    </row>
    <row r="52" spans="2:33" x14ac:dyDescent="0.25">
      <c r="B52" s="21">
        <v>1</v>
      </c>
      <c r="C52" s="22" t="s">
        <v>62</v>
      </c>
      <c r="D52" s="23">
        <v>-842.15395209580834</v>
      </c>
      <c r="E52" s="99">
        <v>501</v>
      </c>
      <c r="F52" s="99">
        <v>372</v>
      </c>
      <c r="G52" s="101">
        <v>0.65668662674650702</v>
      </c>
      <c r="H52" s="28">
        <f ca="1">(E52-F52)/E52</f>
        <v>0.25748502994011974</v>
      </c>
      <c r="I52" s="28">
        <v>8.5828343313373259E-2</v>
      </c>
      <c r="N52" s="21">
        <v>1</v>
      </c>
      <c r="O52" s="22" t="s">
        <v>62</v>
      </c>
      <c r="P52" s="23">
        <v>-1046.005462184874</v>
      </c>
      <c r="Q52" s="99">
        <v>119</v>
      </c>
      <c r="R52" s="99">
        <v>100</v>
      </c>
      <c r="S52" s="101">
        <v>0.73109243697478987</v>
      </c>
      <c r="T52" s="28">
        <f ca="1">(Q52-R52)/Q52</f>
        <v>0.15966386554621848</v>
      </c>
      <c r="U52" s="28">
        <v>0.1092436974789916</v>
      </c>
      <c r="Z52" s="108"/>
      <c r="AA52" s="109"/>
      <c r="AB52" s="110"/>
      <c r="AC52" s="110"/>
      <c r="AD52" s="110"/>
      <c r="AE52" s="111"/>
      <c r="AF52" s="111"/>
      <c r="AG52" s="111"/>
    </row>
    <row r="53" spans="2:33" x14ac:dyDescent="0.25">
      <c r="B53" s="21">
        <v>2</v>
      </c>
      <c r="C53" s="22" t="s">
        <v>63</v>
      </c>
      <c r="D53" s="23">
        <v>-806.80095808383271</v>
      </c>
      <c r="E53" s="114">
        <v>501</v>
      </c>
      <c r="F53" s="114">
        <v>394</v>
      </c>
      <c r="G53" s="117">
        <v>0.64471057884231542</v>
      </c>
      <c r="H53" s="28">
        <f t="shared" ref="H53:H55" ca="1" si="12">(E53-F53)/E53</f>
        <v>0.21357285429141717</v>
      </c>
      <c r="I53" s="28">
        <v>0.14171656686626746</v>
      </c>
      <c r="N53" s="21">
        <v>2</v>
      </c>
      <c r="O53" s="22" t="s">
        <v>63</v>
      </c>
      <c r="P53" s="23">
        <v>-1031.7993277310923</v>
      </c>
      <c r="Q53" s="114">
        <v>119</v>
      </c>
      <c r="R53" s="114">
        <v>102</v>
      </c>
      <c r="S53" s="117">
        <v>0.73109243697478987</v>
      </c>
      <c r="T53" s="28">
        <f t="shared" ref="T53:T55" ca="1" si="13">(Q53-R53)/Q53</f>
        <v>0.14285714285714285</v>
      </c>
      <c r="U53" s="28">
        <v>0.12605042016806722</v>
      </c>
      <c r="Z53" s="108"/>
      <c r="AA53" s="109"/>
      <c r="AB53" s="110"/>
      <c r="AC53" s="110"/>
      <c r="AD53" s="110"/>
      <c r="AE53" s="111"/>
      <c r="AF53" s="111"/>
      <c r="AG53" s="111"/>
    </row>
    <row r="54" spans="2:33" x14ac:dyDescent="0.25">
      <c r="B54" s="13">
        <v>3</v>
      </c>
      <c r="C54" s="14" t="s">
        <v>64</v>
      </c>
      <c r="D54" s="23">
        <v>-1017.2661876247507</v>
      </c>
      <c r="E54" s="114">
        <v>501</v>
      </c>
      <c r="F54" s="114">
        <v>476</v>
      </c>
      <c r="G54" s="117">
        <v>0.81237524950099804</v>
      </c>
      <c r="H54" s="28">
        <f t="shared" ca="1" si="12"/>
        <v>4.9900199600798403E-2</v>
      </c>
      <c r="I54" s="28">
        <v>0.1377245508982036</v>
      </c>
      <c r="N54" s="13">
        <v>3</v>
      </c>
      <c r="O54" s="14" t="s">
        <v>64</v>
      </c>
      <c r="P54" s="23">
        <v>-1278.1732773109245</v>
      </c>
      <c r="Q54" s="114">
        <v>119</v>
      </c>
      <c r="R54" s="114">
        <v>115</v>
      </c>
      <c r="S54" s="117">
        <v>0.79831932773109249</v>
      </c>
      <c r="T54" s="28">
        <f t="shared" ca="1" si="13"/>
        <v>3.3613445378151259E-2</v>
      </c>
      <c r="U54" s="28">
        <v>0.16806722689075632</v>
      </c>
      <c r="Z54" s="108"/>
      <c r="AA54" s="109"/>
      <c r="AB54" s="110"/>
      <c r="AC54" s="110"/>
      <c r="AD54" s="110"/>
      <c r="AE54" s="111"/>
      <c r="AF54" s="111"/>
      <c r="AG54" s="111"/>
    </row>
    <row r="55" spans="2:33" x14ac:dyDescent="0.25">
      <c r="B55" s="17">
        <v>4</v>
      </c>
      <c r="C55" s="18" t="s">
        <v>65</v>
      </c>
      <c r="D55" s="30">
        <v>-1089.4878043912177</v>
      </c>
      <c r="E55" s="119">
        <v>501</v>
      </c>
      <c r="F55" s="119">
        <v>488</v>
      </c>
      <c r="G55" s="118">
        <v>0.83033932135728539</v>
      </c>
      <c r="H55" s="29">
        <f t="shared" ca="1" si="12"/>
        <v>2.5948103792415168E-2</v>
      </c>
      <c r="I55" s="29">
        <v>0.1437125748502994</v>
      </c>
      <c r="N55" s="17">
        <v>4</v>
      </c>
      <c r="O55" s="18" t="s">
        <v>65</v>
      </c>
      <c r="P55" s="30">
        <v>-1433.3715126050417</v>
      </c>
      <c r="Q55" s="119">
        <v>119</v>
      </c>
      <c r="R55" s="119">
        <v>118</v>
      </c>
      <c r="S55" s="118">
        <v>0.84033613445378152</v>
      </c>
      <c r="T55" s="29">
        <f t="shared" ca="1" si="13"/>
        <v>8.4033613445378148E-3</v>
      </c>
      <c r="U55" s="29">
        <v>0.15126050420168066</v>
      </c>
      <c r="Z55" s="108"/>
      <c r="AA55" s="109"/>
      <c r="AB55" s="110"/>
      <c r="AC55" s="110"/>
      <c r="AD55" s="110"/>
      <c r="AE55" s="111"/>
      <c r="AF55" s="111"/>
      <c r="AG55" s="111"/>
    </row>
  </sheetData>
  <mergeCells count="32">
    <mergeCell ref="B2:C2"/>
    <mergeCell ref="N2:O2"/>
    <mergeCell ref="Z2:AA2"/>
    <mergeCell ref="AL2:AM2"/>
    <mergeCell ref="AX2:AY2"/>
    <mergeCell ref="AZ3:BE3"/>
    <mergeCell ref="B17:C17"/>
    <mergeCell ref="N17:O17"/>
    <mergeCell ref="Z17:AA17"/>
    <mergeCell ref="D18:I18"/>
    <mergeCell ref="P18:U18"/>
    <mergeCell ref="AB18:AG18"/>
    <mergeCell ref="AN18:AS18"/>
    <mergeCell ref="AZ18:BE18"/>
    <mergeCell ref="D3:I3"/>
    <mergeCell ref="P3:U3"/>
    <mergeCell ref="AB3:AG3"/>
    <mergeCell ref="AN3:AS3"/>
    <mergeCell ref="AL17:AM17"/>
    <mergeCell ref="AX17:AY17"/>
    <mergeCell ref="AB47:AG47"/>
    <mergeCell ref="B31:C31"/>
    <mergeCell ref="N31:O31"/>
    <mergeCell ref="Z31:AA31"/>
    <mergeCell ref="D32:I32"/>
    <mergeCell ref="P32:U32"/>
    <mergeCell ref="AB32:AG32"/>
    <mergeCell ref="B46:C46"/>
    <mergeCell ref="N46:O46"/>
    <mergeCell ref="Z46:AA46"/>
    <mergeCell ref="D47:I47"/>
    <mergeCell ref="P47:U4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4"/>
  <sheetViews>
    <sheetView tabSelected="1" workbookViewId="0">
      <selection activeCell="C34" sqref="C34"/>
    </sheetView>
  </sheetViews>
  <sheetFormatPr defaultRowHeight="15" x14ac:dyDescent="0.25"/>
  <cols>
    <col min="2" max="2" width="20.42578125" customWidth="1"/>
    <col min="5" max="5" width="11.7109375" customWidth="1"/>
    <col min="6" max="6" width="11.85546875" customWidth="1"/>
    <col min="7" max="7" width="9.7109375" customWidth="1"/>
    <col min="8" max="8" width="10.140625" customWidth="1"/>
    <col min="9" max="9" width="7.28515625" customWidth="1"/>
  </cols>
  <sheetData>
    <row r="1" spans="2:12" ht="15.75" thickBot="1" x14ac:dyDescent="0.3"/>
    <row r="2" spans="2:12" ht="57.75" customHeight="1" thickBot="1" x14ac:dyDescent="0.3">
      <c r="B2" s="145" t="s">
        <v>103</v>
      </c>
      <c r="C2" s="155" t="s">
        <v>90</v>
      </c>
      <c r="D2" s="156" t="s">
        <v>91</v>
      </c>
      <c r="E2" s="156" t="s">
        <v>11</v>
      </c>
      <c r="F2" s="156" t="s">
        <v>92</v>
      </c>
      <c r="G2" s="156" t="s">
        <v>10</v>
      </c>
      <c r="H2" s="156" t="s">
        <v>93</v>
      </c>
      <c r="I2" s="156" t="s">
        <v>12</v>
      </c>
      <c r="J2" s="156" t="s">
        <v>94</v>
      </c>
      <c r="K2" s="156" t="s">
        <v>96</v>
      </c>
      <c r="L2" s="157" t="s">
        <v>95</v>
      </c>
    </row>
    <row r="3" spans="2:12" x14ac:dyDescent="0.25">
      <c r="B3" s="146"/>
      <c r="C3" s="158" t="s">
        <v>104</v>
      </c>
      <c r="D3" s="159"/>
      <c r="E3" s="159"/>
      <c r="F3" s="159"/>
      <c r="G3" s="159"/>
      <c r="H3" s="159"/>
      <c r="I3" s="159"/>
      <c r="J3" s="159"/>
      <c r="K3" s="159"/>
      <c r="L3" s="160"/>
    </row>
    <row r="4" spans="2:12" x14ac:dyDescent="0.25">
      <c r="B4" s="147" t="s">
        <v>105</v>
      </c>
      <c r="C4" s="148">
        <f ca="1">'90 % summary'!C3</f>
        <v>122.32880127400846</v>
      </c>
      <c r="D4" s="149">
        <f ca="1">'90 % summary'!D3</f>
        <v>-137.34158966565337</v>
      </c>
      <c r="E4" s="149">
        <f ca="1">'90 % summary'!E3</f>
        <v>-49.962711761858849</v>
      </c>
      <c r="F4" s="149">
        <f ca="1">'90 % summary'!F3</f>
        <v>-269.28860606060601</v>
      </c>
      <c r="G4" s="149">
        <f ca="1">'90 % summary'!G3</f>
        <v>857.15303282959871</v>
      </c>
      <c r="H4" s="149">
        <f ca="1">'90 % summary'!H3</f>
        <v>404.85625000000005</v>
      </c>
      <c r="I4" s="149">
        <f ca="1">'90 % summary'!I3</f>
        <v>250.38604252400566</v>
      </c>
      <c r="J4" s="149">
        <f ca="1">'90 % summary'!J3</f>
        <v>-91.945024038461654</v>
      </c>
      <c r="K4" s="149">
        <f ca="1">'90 % summary'!K3</f>
        <v>-113.36085828343315</v>
      </c>
      <c r="L4" s="150">
        <f ca="1">'90 % summary'!L3</f>
        <v>-505.8008403361344</v>
      </c>
    </row>
    <row r="5" spans="2:12" x14ac:dyDescent="0.25">
      <c r="B5" s="147" t="s">
        <v>106</v>
      </c>
      <c r="C5" s="148">
        <f ca="1">'90 % summary'!C6</f>
        <v>-525.64572724640652</v>
      </c>
      <c r="D5" s="149">
        <f ca="1">'90 % summary'!D6</f>
        <v>-635.12394832826737</v>
      </c>
      <c r="E5" s="149">
        <f ca="1">'90 % summary'!E6</f>
        <v>-605.49806026137514</v>
      </c>
      <c r="F5" s="149">
        <f ca="1">'90 % summary'!F6</f>
        <v>-694.46090151515136</v>
      </c>
      <c r="G5" s="149">
        <f ca="1">'90 % summary'!G6</f>
        <v>-175.89357998957811</v>
      </c>
      <c r="H5" s="149">
        <f ca="1">'90 % summary'!H6</f>
        <v>-391.65525000000019</v>
      </c>
      <c r="I5" s="149">
        <f ca="1">'90 % summary'!I6</f>
        <v>-468.50582990397788</v>
      </c>
      <c r="J5" s="149">
        <f ca="1">'90 % summary'!J6</f>
        <v>-623.17769230769215</v>
      </c>
      <c r="K5" s="149">
        <f ca="1">'90 % summary'!K6</f>
        <v>-842.15395209580834</v>
      </c>
      <c r="L5" s="150">
        <f ca="1">'90 % summary'!L6</f>
        <v>-1046.005462184874</v>
      </c>
    </row>
    <row r="6" spans="2:12" x14ac:dyDescent="0.25">
      <c r="B6" s="146"/>
      <c r="C6" s="161" t="s">
        <v>107</v>
      </c>
      <c r="D6" s="162"/>
      <c r="E6" s="162"/>
      <c r="F6" s="162"/>
      <c r="G6" s="162"/>
      <c r="H6" s="162"/>
      <c r="I6" s="162"/>
      <c r="J6" s="162"/>
      <c r="K6" s="162"/>
      <c r="L6" s="163"/>
    </row>
    <row r="7" spans="2:12" x14ac:dyDescent="0.25">
      <c r="B7" s="147" t="s">
        <v>105</v>
      </c>
      <c r="C7" s="148">
        <f ca="1">'92 % summary'!C3</f>
        <v>185.6951307788822</v>
      </c>
      <c r="D7" s="149">
        <f ca="1">'92 % summary'!D3</f>
        <v>-97.514255319148802</v>
      </c>
      <c r="E7" s="149">
        <f ca="1">'92 % summary'!E3</f>
        <v>-241.41824540174278</v>
      </c>
      <c r="F7" s="149">
        <f ca="1">'92 % summary'!F3</f>
        <v>-228.22347727272756</v>
      </c>
      <c r="G7" s="149">
        <f ca="1">'92 % summary'!G3</f>
        <v>903.03717040125093</v>
      </c>
      <c r="H7" s="149">
        <f ca="1">'92 % summary'!H3</f>
        <v>434.89260000000013</v>
      </c>
      <c r="I7" s="149">
        <f ca="1">'92 % summary'!I3</f>
        <v>328.39980109739429</v>
      </c>
      <c r="J7" s="149">
        <f ca="1">'92 % summary'!J3</f>
        <v>-32.830408653846114</v>
      </c>
      <c r="K7" s="149">
        <f ca="1">'92 % summary'!K3</f>
        <v>-60.436906187624857</v>
      </c>
      <c r="L7" s="150">
        <f ca="1">'92 % summary'!L3</f>
        <v>-473.5900000000002</v>
      </c>
    </row>
    <row r="8" spans="2:12" x14ac:dyDescent="0.25">
      <c r="B8" s="147" t="s">
        <v>106</v>
      </c>
      <c r="C8" s="148">
        <f ca="1">'92 % summary'!C6</f>
        <v>-491.70625229224953</v>
      </c>
      <c r="D8" s="149">
        <f ca="1">'92 % summary'!D6</f>
        <v>-609.0601458966579</v>
      </c>
      <c r="E8" s="149">
        <f ca="1">'92 % summary'!E6</f>
        <v>-241.41824540174278</v>
      </c>
      <c r="F8" s="149">
        <f ca="1">'92 % summary'!F6</f>
        <v>-666.86926893939506</v>
      </c>
      <c r="G8" s="149">
        <f ca="1">'92 % summary'!G6</f>
        <v>-144.91937467430964</v>
      </c>
      <c r="H8" s="149">
        <f ca="1">'92 % summary'!H6</f>
        <v>-374.65946666666702</v>
      </c>
      <c r="I8" s="149">
        <f ca="1">'92 % summary'!I6</f>
        <v>-432.23981481481468</v>
      </c>
      <c r="J8" s="149">
        <f ca="1">'92 % summary'!J6</f>
        <v>-585.83394230769215</v>
      </c>
      <c r="K8" s="149">
        <f ca="1">'92 % summary'!K6</f>
        <v>-806.80095808383271</v>
      </c>
      <c r="L8" s="150">
        <f ca="1">'92 % summary'!L6</f>
        <v>-1031.7993277310923</v>
      </c>
    </row>
    <row r="9" spans="2:12" x14ac:dyDescent="0.25">
      <c r="B9" s="146"/>
      <c r="C9" s="161" t="s">
        <v>108</v>
      </c>
      <c r="D9" s="162"/>
      <c r="E9" s="162"/>
      <c r="F9" s="162"/>
      <c r="G9" s="162"/>
      <c r="H9" s="162"/>
      <c r="I9" s="162"/>
      <c r="J9" s="162"/>
      <c r="K9" s="162"/>
      <c r="L9" s="163"/>
    </row>
    <row r="10" spans="2:12" x14ac:dyDescent="0.25">
      <c r="B10" s="147" t="s">
        <v>105</v>
      </c>
      <c r="C10" s="148">
        <f ca="1">'95 % summary'!C3</f>
        <v>221.00539426696275</v>
      </c>
      <c r="D10" s="149">
        <f ca="1">'95 % summary'!D3</f>
        <v>-115.42762310030409</v>
      </c>
      <c r="E10" s="149">
        <f ca="1">'95 % summary'!E3</f>
        <v>-228.08775048402708</v>
      </c>
      <c r="F10" s="149">
        <f ca="1">'95 % summary'!F3</f>
        <v>-243.30497727272771</v>
      </c>
      <c r="G10" s="149">
        <f ca="1">'95 % summary'!G3</f>
        <v>892.81357998957719</v>
      </c>
      <c r="H10" s="149">
        <f ca="1">'95 % summary'!H3</f>
        <v>391.7934000000003</v>
      </c>
      <c r="I10" s="149">
        <f ca="1">'95 % summary'!I3</f>
        <v>392.580288065844</v>
      </c>
      <c r="J10" s="149">
        <f ca="1">'95 % summary'!J3</f>
        <v>-34.919230769230687</v>
      </c>
      <c r="K10" s="149">
        <f ca="1">'95 % summary'!K3</f>
        <v>-78.397784431137779</v>
      </c>
      <c r="L10" s="150">
        <f ca="1">'95 % summary'!L3</f>
        <v>-584.36521008403349</v>
      </c>
    </row>
    <row r="11" spans="2:12" x14ac:dyDescent="0.25">
      <c r="B11" s="147" t="s">
        <v>106</v>
      </c>
      <c r="C11" s="148">
        <f ca="1">'95 % summary'!C6</f>
        <v>-719.2670755718575</v>
      </c>
      <c r="D11" s="149">
        <f ca="1">'95 % summary'!D6</f>
        <v>-849.92401823708121</v>
      </c>
      <c r="E11" s="149">
        <f ca="1">'95 % summary'!E6</f>
        <v>-228.08775048402708</v>
      </c>
      <c r="F11" s="149">
        <f ca="1">'95 % summary'!F6</f>
        <v>-934.36939015151404</v>
      </c>
      <c r="G11" s="149">
        <f ca="1">'95 % summary'!G6</f>
        <v>-363.53693590411655</v>
      </c>
      <c r="H11" s="149">
        <f ca="1">'95 % summary'!H6</f>
        <v>-520.15963333333264</v>
      </c>
      <c r="I11" s="149">
        <f ca="1">'95 % summary'!I6</f>
        <v>-638.25812757201709</v>
      </c>
      <c r="J11" s="149">
        <f ca="1">'95 % summary'!J6</f>
        <v>-780.65985576923106</v>
      </c>
      <c r="K11" s="149">
        <f ca="1">'95 % summary'!K6</f>
        <v>-1017.2661876247507</v>
      </c>
      <c r="L11" s="150">
        <f ca="1">'95 % summary'!L6</f>
        <v>-1278.1732773109245</v>
      </c>
    </row>
    <row r="12" spans="2:12" x14ac:dyDescent="0.25">
      <c r="B12" s="146"/>
      <c r="C12" s="161" t="s">
        <v>109</v>
      </c>
      <c r="D12" s="162"/>
      <c r="E12" s="162"/>
      <c r="F12" s="162"/>
      <c r="G12" s="162"/>
      <c r="H12" s="162"/>
      <c r="I12" s="162"/>
      <c r="J12" s="162"/>
      <c r="K12" s="162"/>
      <c r="L12" s="163"/>
    </row>
    <row r="13" spans="2:12" x14ac:dyDescent="0.25">
      <c r="B13" s="147" t="s">
        <v>105</v>
      </c>
      <c r="C13" s="148">
        <f ca="1">'98 % summary'!C3</f>
        <v>155.66165138500187</v>
      </c>
      <c r="D13" s="149">
        <f ca="1">'98 % summary'!D3</f>
        <v>-259.11733130699093</v>
      </c>
      <c r="E13" s="149">
        <f ca="1">'98 % summary'!E3</f>
        <v>-295.59793199419187</v>
      </c>
      <c r="F13" s="149">
        <f ca="1">'98 % summary'!F3</f>
        <v>-398.12086742424191</v>
      </c>
      <c r="G13" s="149">
        <f ca="1">'98 % summary'!G3</f>
        <v>815.15791036998337</v>
      </c>
      <c r="H13" s="149">
        <f ca="1">'98 % summary'!H3</f>
        <v>230.86268333333336</v>
      </c>
      <c r="I13" s="149">
        <f ca="1">'98 % summary'!I3</f>
        <v>331.25247599451365</v>
      </c>
      <c r="J13" s="149">
        <f ca="1">'98 % summary'!J3</f>
        <v>-157.5344230769231</v>
      </c>
      <c r="K13" s="149">
        <f ca="1">'98 % summary'!K3</f>
        <v>-125.41930139720561</v>
      </c>
      <c r="L13" s="150">
        <f ca="1">'98 % summary'!L3</f>
        <v>-650.6092436974792</v>
      </c>
    </row>
    <row r="14" spans="2:12" ht="15.75" thickBot="1" x14ac:dyDescent="0.3">
      <c r="B14" s="151" t="s">
        <v>106</v>
      </c>
      <c r="C14" s="152">
        <f ca="1">'98 % summary'!C6</f>
        <v>-846.67789981662156</v>
      </c>
      <c r="D14" s="153">
        <f ca="1">'98 % summary'!D6</f>
        <v>-1026.4903981762914</v>
      </c>
      <c r="E14" s="153">
        <f ca="1">'98 % summary'!E6</f>
        <v>-295.59793199419187</v>
      </c>
      <c r="F14" s="153">
        <f ca="1">'98 % summary'!F6</f>
        <v>-1131.7295454545442</v>
      </c>
      <c r="G14" s="153">
        <f ca="1">'98 % summary'!G6</f>
        <v>-475.54292860865024</v>
      </c>
      <c r="H14" s="153">
        <f ca="1">'98 % summary'!H6</f>
        <v>-680.13229999999896</v>
      </c>
      <c r="I14" s="153">
        <f ca="1">'98 % summary'!I6</f>
        <v>-748.54438271605045</v>
      </c>
      <c r="J14" s="153">
        <f ca="1">'98 % summary'!J6</f>
        <v>-970.72663461538491</v>
      </c>
      <c r="K14" s="153">
        <f ca="1">'98 % summary'!K6</f>
        <v>-1089.4878043912177</v>
      </c>
      <c r="L14" s="154">
        <f ca="1">'98 % summary'!L6</f>
        <v>-1433.3715126050417</v>
      </c>
    </row>
  </sheetData>
  <mergeCells count="4">
    <mergeCell ref="C3:L3"/>
    <mergeCell ref="C6:L6"/>
    <mergeCell ref="C9:L9"/>
    <mergeCell ref="C12:L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4"/>
  <sheetViews>
    <sheetView showGridLines="0" workbookViewId="0">
      <selection activeCell="E27" sqref="E27"/>
    </sheetView>
  </sheetViews>
  <sheetFormatPr defaultRowHeight="15" x14ac:dyDescent="0.25"/>
  <cols>
    <col min="2" max="2" width="12.42578125" customWidth="1"/>
    <col min="3" max="3" width="8" customWidth="1"/>
    <col min="4" max="6" width="7.7109375" customWidth="1"/>
    <col min="7" max="7" width="8" customWidth="1"/>
    <col min="8" max="10" width="7.7109375" customWidth="1"/>
    <col min="11" max="11" width="8" customWidth="1"/>
    <col min="12" max="14" width="7.7109375" customWidth="1"/>
    <col min="16" max="16" width="11.140625" customWidth="1"/>
    <col min="17" max="17" width="11.42578125" customWidth="1"/>
    <col min="18" max="18" width="8" customWidth="1"/>
    <col min="19" max="21" width="7.7109375" customWidth="1"/>
    <col min="22" max="22" width="8" customWidth="1"/>
    <col min="23" max="25" width="7.7109375" customWidth="1"/>
    <col min="26" max="26" width="8" customWidth="1"/>
    <col min="27" max="29" width="7.7109375" customWidth="1"/>
  </cols>
  <sheetData>
    <row r="1" spans="1:29" ht="15.75" thickBot="1" x14ac:dyDescent="0.3">
      <c r="A1" s="92"/>
      <c r="B1" s="92"/>
      <c r="C1" s="92"/>
      <c r="D1" s="92"/>
      <c r="E1" s="92"/>
      <c r="F1" s="92"/>
      <c r="G1" s="92"/>
      <c r="H1" s="92"/>
      <c r="I1" s="92"/>
      <c r="J1" s="92"/>
      <c r="K1" s="92"/>
      <c r="L1" s="92"/>
      <c r="M1" s="92"/>
      <c r="N1" s="92"/>
    </row>
    <row r="2" spans="1:29" ht="24.75" customHeight="1" thickBot="1" x14ac:dyDescent="0.3">
      <c r="A2" s="164" t="s">
        <v>69</v>
      </c>
      <c r="B2" s="165"/>
      <c r="C2" s="166" t="s">
        <v>90</v>
      </c>
      <c r="D2" s="167"/>
      <c r="E2" s="167"/>
      <c r="F2" s="168"/>
      <c r="G2" s="166" t="s">
        <v>66</v>
      </c>
      <c r="H2" s="167"/>
      <c r="I2" s="167"/>
      <c r="J2" s="168"/>
      <c r="K2" s="166" t="s">
        <v>68</v>
      </c>
      <c r="L2" s="167"/>
      <c r="M2" s="167"/>
      <c r="N2" s="168"/>
      <c r="P2" s="164" t="s">
        <v>71</v>
      </c>
      <c r="Q2" s="165"/>
      <c r="R2" s="166" t="s">
        <v>90</v>
      </c>
      <c r="S2" s="167"/>
      <c r="T2" s="167"/>
      <c r="U2" s="168"/>
      <c r="V2" s="166" t="s">
        <v>66</v>
      </c>
      <c r="W2" s="167"/>
      <c r="X2" s="167"/>
      <c r="Y2" s="168"/>
      <c r="Z2" s="166" t="s">
        <v>68</v>
      </c>
      <c r="AA2" s="167"/>
      <c r="AB2" s="167"/>
      <c r="AC2" s="168"/>
    </row>
    <row r="3" spans="1:29" x14ac:dyDescent="0.25">
      <c r="A3" s="93"/>
      <c r="B3" s="94"/>
      <c r="C3" s="174" t="s">
        <v>67</v>
      </c>
      <c r="D3" s="24" t="s">
        <v>1</v>
      </c>
      <c r="E3" s="25" t="s">
        <v>2</v>
      </c>
      <c r="F3" s="74" t="s">
        <v>1</v>
      </c>
      <c r="G3" s="174" t="s">
        <v>67</v>
      </c>
      <c r="H3" s="24" t="s">
        <v>1</v>
      </c>
      <c r="I3" s="25" t="s">
        <v>2</v>
      </c>
      <c r="J3" s="74" t="s">
        <v>1</v>
      </c>
      <c r="K3" s="174" t="s">
        <v>67</v>
      </c>
      <c r="L3" s="24" t="s">
        <v>1</v>
      </c>
      <c r="M3" s="25" t="s">
        <v>2</v>
      </c>
      <c r="N3" s="74" t="s">
        <v>1</v>
      </c>
      <c r="P3" s="93"/>
      <c r="Q3" s="94"/>
      <c r="R3" s="172" t="s">
        <v>67</v>
      </c>
      <c r="S3" s="24" t="s">
        <v>1</v>
      </c>
      <c r="T3" s="25" t="s">
        <v>2</v>
      </c>
      <c r="U3" s="74" t="s">
        <v>1</v>
      </c>
      <c r="V3" s="174" t="s">
        <v>67</v>
      </c>
      <c r="W3" s="24" t="s">
        <v>1</v>
      </c>
      <c r="X3" s="25" t="s">
        <v>2</v>
      </c>
      <c r="Y3" s="74" t="s">
        <v>1</v>
      </c>
      <c r="Z3" s="174" t="s">
        <v>67</v>
      </c>
      <c r="AA3" s="24" t="s">
        <v>1</v>
      </c>
      <c r="AB3" s="25" t="s">
        <v>2</v>
      </c>
      <c r="AC3" s="74" t="s">
        <v>1</v>
      </c>
    </row>
    <row r="4" spans="1:29" x14ac:dyDescent="0.25">
      <c r="A4" s="175" t="s">
        <v>61</v>
      </c>
      <c r="B4" s="176"/>
      <c r="C4" s="175"/>
      <c r="D4" s="26" t="s">
        <v>5</v>
      </c>
      <c r="E4" s="26" t="s">
        <v>6</v>
      </c>
      <c r="F4" s="75" t="s">
        <v>7</v>
      </c>
      <c r="G4" s="175"/>
      <c r="H4" s="26" t="s">
        <v>5</v>
      </c>
      <c r="I4" s="26" t="s">
        <v>6</v>
      </c>
      <c r="J4" s="75" t="s">
        <v>7</v>
      </c>
      <c r="K4" s="175"/>
      <c r="L4" s="26" t="s">
        <v>5</v>
      </c>
      <c r="M4" s="26" t="s">
        <v>6</v>
      </c>
      <c r="N4" s="75" t="s">
        <v>7</v>
      </c>
      <c r="P4" s="175" t="s">
        <v>61</v>
      </c>
      <c r="Q4" s="176"/>
      <c r="R4" s="173"/>
      <c r="S4" s="26" t="s">
        <v>5</v>
      </c>
      <c r="T4" s="26" t="s">
        <v>6</v>
      </c>
      <c r="U4" s="75" t="s">
        <v>7</v>
      </c>
      <c r="V4" s="175"/>
      <c r="W4" s="26" t="s">
        <v>5</v>
      </c>
      <c r="X4" s="26" t="s">
        <v>6</v>
      </c>
      <c r="Y4" s="75" t="s">
        <v>7</v>
      </c>
      <c r="Z4" s="175"/>
      <c r="AA4" s="26" t="s">
        <v>5</v>
      </c>
      <c r="AB4" s="26" t="s">
        <v>6</v>
      </c>
      <c r="AC4" s="75" t="s">
        <v>7</v>
      </c>
    </row>
    <row r="5" spans="1:29" x14ac:dyDescent="0.25">
      <c r="A5" s="82">
        <v>1</v>
      </c>
      <c r="B5" s="83" t="s">
        <v>62</v>
      </c>
      <c r="C5" s="76">
        <f ca="1">'Scenario 0'!D8</f>
        <v>122.32880127400846</v>
      </c>
      <c r="D5" s="77">
        <f ca="1">'Scenario 0'!$G8</f>
        <v>0.46848759772222759</v>
      </c>
      <c r="E5" s="77">
        <f ca="1">'Scenario 0'!$H8</f>
        <v>0.14834475436733907</v>
      </c>
      <c r="F5" s="78">
        <f ca="1">'Scenario 0'!$I8</f>
        <v>0.38316764791043334</v>
      </c>
      <c r="G5" s="76">
        <f ca="1">'Scenario 0'!$P8</f>
        <v>-49.962711761858849</v>
      </c>
      <c r="H5" s="77">
        <f ca="1">'Scenario 0'!$S8</f>
        <v>0.55517909002904164</v>
      </c>
      <c r="I5" s="77">
        <f ca="1">'Scenario 0'!$T8</f>
        <v>0.14641819941916748</v>
      </c>
      <c r="J5" s="78">
        <f ca="1">'Scenario 0'!$U8</f>
        <v>0.29840271055179091</v>
      </c>
      <c r="K5" s="76">
        <f ca="1">'Scenario 0'!$AB8</f>
        <v>857.15303282959871</v>
      </c>
      <c r="L5" s="77">
        <f ca="1">'Scenario 0'!$AE8</f>
        <v>0.10005211047420531</v>
      </c>
      <c r="M5" s="77">
        <f ca="1">'Scenario 0'!$AF8</f>
        <v>0.1521625846795206</v>
      </c>
      <c r="N5" s="78">
        <f ca="1">'Scenario 0'!$AG8</f>
        <v>0.74778530484627415</v>
      </c>
      <c r="P5" s="82">
        <v>1</v>
      </c>
      <c r="Q5" s="83" t="s">
        <v>62</v>
      </c>
      <c r="R5" s="95">
        <f ca="1">'Scenario Int-5'!D8</f>
        <v>-525.64572724640652</v>
      </c>
      <c r="S5" s="77">
        <f ca="1">'Scenario Int-5'!$G8</f>
        <v>0.57050477753112638</v>
      </c>
      <c r="T5" s="77">
        <f ca="1">'Scenario Int-5'!$H8</f>
        <v>0.32931184248624651</v>
      </c>
      <c r="U5" s="78">
        <f ca="1">'Scenario Int-5'!$I8</f>
        <v>0.10018337998262716</v>
      </c>
      <c r="V5" s="95">
        <f ca="1">'Scenario Int-5'!$P8</f>
        <v>-605.49806026137514</v>
      </c>
      <c r="W5" s="77">
        <f ca="1">'Scenario Int-5'!$S8</f>
        <v>0.65162149080348497</v>
      </c>
      <c r="X5" s="77">
        <f ca="1">'Scenario Int-5'!$T8</f>
        <v>0.31364956437560504</v>
      </c>
      <c r="Y5" s="78">
        <f ca="1">'Scenario Int-5'!$U8</f>
        <v>3.472894482090997E-2</v>
      </c>
      <c r="Z5" s="95">
        <f ca="1">'Scenario Int-5'!$AB8</f>
        <v>-175.89357998957811</v>
      </c>
      <c r="AA5" s="77">
        <f ca="1">'Scenario Int-5'!$AE8</f>
        <v>0.22407503908285564</v>
      </c>
      <c r="AB5" s="77">
        <f ca="1">'Scenario Int-5'!$AF8</f>
        <v>0.39343408025013027</v>
      </c>
      <c r="AC5" s="78">
        <f ca="1">'Scenario Int-5'!$AG8</f>
        <v>0.38249088066701409</v>
      </c>
    </row>
    <row r="6" spans="1:29" x14ac:dyDescent="0.25">
      <c r="A6" s="82">
        <v>2</v>
      </c>
      <c r="B6" s="83" t="s">
        <v>63</v>
      </c>
      <c r="C6" s="76">
        <f ca="1">'Scenario 0'!D9</f>
        <v>185.6951307788822</v>
      </c>
      <c r="D6" s="77">
        <f ca="1">'Scenario 0'!G9</f>
        <v>0.43789209535759099</v>
      </c>
      <c r="E6" s="77">
        <f ca="1">'Scenario 0'!H9</f>
        <v>0.12363671460283757</v>
      </c>
      <c r="F6" s="78">
        <f ca="1">'Scenario 0'!I9</f>
        <v>0.43847119003957147</v>
      </c>
      <c r="G6" s="76">
        <f ca="1">'Scenario 0'!P9</f>
        <v>17.056761858664039</v>
      </c>
      <c r="H6" s="77">
        <f ca="1">'Scenario 0'!S9</f>
        <v>0.51681994191674729</v>
      </c>
      <c r="I6" s="77">
        <f ca="1">'Scenario 0'!T9</f>
        <v>0.1234269119070668</v>
      </c>
      <c r="J6" s="78">
        <f ca="1">'Scenario 0'!U9</f>
        <v>0.35975314617618587</v>
      </c>
      <c r="K6" s="76">
        <f ca="1">'Scenario 0'!AB9</f>
        <v>903.03717040125093</v>
      </c>
      <c r="L6" s="77">
        <f ca="1">'Scenario 0'!AE9</f>
        <v>0.10161542470036478</v>
      </c>
      <c r="M6" s="77">
        <f ca="1">'Scenario 0'!AF9</f>
        <v>0.12089630015633142</v>
      </c>
      <c r="N6" s="78">
        <f ca="1">'Scenario 0'!AG9</f>
        <v>0.77748827514330376</v>
      </c>
      <c r="P6" s="82">
        <v>2</v>
      </c>
      <c r="Q6" s="83" t="s">
        <v>63</v>
      </c>
      <c r="R6" s="95">
        <f ca="1">'Scenario Int-5'!D9</f>
        <v>-491.70625229224953</v>
      </c>
      <c r="S6" s="77">
        <f ca="1">'Scenario Int-5'!$G9</f>
        <v>0.56066016793745777</v>
      </c>
      <c r="T6" s="77">
        <f ca="1">'Scenario Int-5'!$H9</f>
        <v>0.29167068815751374</v>
      </c>
      <c r="U6" s="78">
        <f ca="1">'Scenario Int-5'!$I9</f>
        <v>0.14766914390502847</v>
      </c>
      <c r="V6" s="95">
        <f ca="1">'Scenario Int-5'!$P9</f>
        <v>-571.09738383349281</v>
      </c>
      <c r="W6" s="77">
        <f ca="1">'Scenario Int-5'!$S9</f>
        <v>0.64194094869312679</v>
      </c>
      <c r="X6" s="77">
        <f ca="1">'Scenario Int-5'!$T9</f>
        <v>0.26754598257502421</v>
      </c>
      <c r="Y6" s="78">
        <f ca="1">'Scenario Int-5'!$U9</f>
        <v>9.0513068731848986E-2</v>
      </c>
      <c r="Z6" s="95">
        <f ca="1">'Scenario Int-5'!$AB9</f>
        <v>-144.91937467430964</v>
      </c>
      <c r="AA6" s="77">
        <f ca="1">'Scenario Int-5'!$AE9</f>
        <v>0.21417404898384576</v>
      </c>
      <c r="AB6" s="77">
        <f ca="1">'Scenario Int-5'!$AF9</f>
        <v>0.39082855653986454</v>
      </c>
      <c r="AC6" s="78">
        <f ca="1">'Scenario Int-5'!$AG9</f>
        <v>0.39499739447628973</v>
      </c>
    </row>
    <row r="7" spans="1:29" x14ac:dyDescent="0.25">
      <c r="A7" s="84">
        <v>3</v>
      </c>
      <c r="B7" s="85" t="s">
        <v>64</v>
      </c>
      <c r="C7" s="76">
        <f ca="1">'Scenario 0'!D10</f>
        <v>221.00539426696275</v>
      </c>
      <c r="D7" s="77">
        <f ca="1">'Scenario 0'!G10</f>
        <v>0.48199980696843936</v>
      </c>
      <c r="E7" s="77">
        <f ca="1">'Scenario 0'!H10</f>
        <v>3.4456133577839977E-2</v>
      </c>
      <c r="F7" s="78">
        <f ca="1">'Scenario 0'!I10</f>
        <v>0.4835440594537207</v>
      </c>
      <c r="G7" s="76">
        <f ca="1">'Scenario 0'!P10</f>
        <v>61.381202807357191</v>
      </c>
      <c r="H7" s="77">
        <f ca="1">'Scenario 0'!S10</f>
        <v>0.54731364956437556</v>
      </c>
      <c r="I7" s="77">
        <f ca="1">'Scenario 0'!T10</f>
        <v>3.7754114230396901E-2</v>
      </c>
      <c r="J7" s="78">
        <f ca="1">'Scenario 0'!U10</f>
        <v>0.41493223620522751</v>
      </c>
      <c r="K7" s="76">
        <f ca="1">'Scenario 0'!AB10</f>
        <v>892.81357998957719</v>
      </c>
      <c r="L7" s="77">
        <f ca="1">'Scenario 0'!AE10</f>
        <v>0.20062532569046379</v>
      </c>
      <c r="M7" s="77">
        <f ca="1">'Scenario 0'!AF10</f>
        <v>1.7196456487754037E-2</v>
      </c>
      <c r="N7" s="78">
        <f ca="1">'Scenario 0'!AG10</f>
        <v>0.78217821782178221</v>
      </c>
      <c r="P7" s="84">
        <v>3</v>
      </c>
      <c r="Q7" s="85" t="s">
        <v>64</v>
      </c>
      <c r="R7" s="95">
        <f ca="1">'Scenario Int-5'!D10</f>
        <v>-719.2670755718575</v>
      </c>
      <c r="S7" s="77">
        <f ca="1">'Scenario Int-5'!$G10</f>
        <v>0.78004053662773865</v>
      </c>
      <c r="T7" s="77">
        <f ca="1">'Scenario Int-5'!$H10</f>
        <v>9.0724833510278935E-2</v>
      </c>
      <c r="U7" s="78">
        <f ca="1">'Scenario Int-5'!$I10</f>
        <v>0.12923462986198245</v>
      </c>
      <c r="V7" s="95">
        <f ca="1">'Scenario Int-5'!$P10</f>
        <v>-803.16210914811234</v>
      </c>
      <c r="W7" s="77">
        <f ca="1">'Scenario Int-5'!$S10</f>
        <v>0.83785091965150049</v>
      </c>
      <c r="X7" s="77">
        <f ca="1">'Scenario Int-5'!$T10</f>
        <v>6.6916747337850926E-2</v>
      </c>
      <c r="Y7" s="78">
        <f ca="1">'Scenario Int-5'!$U10</f>
        <v>9.5232333010648595E-2</v>
      </c>
      <c r="Z7" s="95">
        <f ca="1">'Scenario Int-5'!$AB10</f>
        <v>-363.53693590411655</v>
      </c>
      <c r="AA7" s="77">
        <f ca="1">'Scenario Int-5'!$AE10</f>
        <v>0.54820218863991665</v>
      </c>
      <c r="AB7" s="77">
        <f ca="1">'Scenario Int-5'!$AF10</f>
        <v>0.17978113600833767</v>
      </c>
      <c r="AC7" s="78">
        <f ca="1">'Scenario Int-5'!$AG10</f>
        <v>0.27201667535174567</v>
      </c>
    </row>
    <row r="8" spans="1:29" ht="15.75" thickBot="1" x14ac:dyDescent="0.3">
      <c r="A8" s="86">
        <v>4</v>
      </c>
      <c r="B8" s="87" t="s">
        <v>65</v>
      </c>
      <c r="C8" s="79">
        <f ca="1">'Scenario 0'!D11</f>
        <v>155.66165138500187</v>
      </c>
      <c r="D8" s="80">
        <f ca="1">'Scenario 0'!G11</f>
        <v>0.57957726088215422</v>
      </c>
      <c r="E8" s="80">
        <f ca="1">'Scenario 0'!H11</f>
        <v>3.8606312132033585E-4</v>
      </c>
      <c r="F8" s="81">
        <f ca="1">'Scenario 0'!I11</f>
        <v>0.42003667599652544</v>
      </c>
      <c r="G8" s="79">
        <f ca="1">'Scenario 0'!P11</f>
        <v>-17.054126331074574</v>
      </c>
      <c r="H8" s="80">
        <f ca="1">'Scenario 0'!S11</f>
        <v>0.64593417231364958</v>
      </c>
      <c r="I8" s="80">
        <f ca="1">'Scenario 0'!T11</f>
        <v>4.8402710551790902E-4</v>
      </c>
      <c r="J8" s="81">
        <f ca="1">'Scenario 0'!U11</f>
        <v>0.35358180058083255</v>
      </c>
      <c r="K8" s="79">
        <f ca="1">'Scenario 0'!AB11</f>
        <v>815.15791036998337</v>
      </c>
      <c r="L8" s="80">
        <f ca="1">'Scenario 0'!AE11</f>
        <v>0.29286086503387182</v>
      </c>
      <c r="M8" s="80">
        <f ca="1">'Scenario 0'!AF11</f>
        <v>0</v>
      </c>
      <c r="N8" s="81">
        <f ca="1">'Scenario 0'!AG11</f>
        <v>0.70713913496612824</v>
      </c>
      <c r="P8" s="86">
        <v>4</v>
      </c>
      <c r="Q8" s="87" t="s">
        <v>65</v>
      </c>
      <c r="R8" s="96">
        <f ca="1">'Scenario Int-5'!D11</f>
        <v>-846.67789981662156</v>
      </c>
      <c r="S8" s="80">
        <f ca="1">'Scenario Int-5'!$G11</f>
        <v>0.83090435286169284</v>
      </c>
      <c r="T8" s="80">
        <f ca="1">'Scenario Int-5'!$H11</f>
        <v>3.6386449184441658E-2</v>
      </c>
      <c r="U8" s="81">
        <f ca="1">'Scenario Int-5'!$I11</f>
        <v>0.13270919795386546</v>
      </c>
      <c r="V8" s="96">
        <f ca="1">'Scenario Int-5'!$P11</f>
        <v>-952.09368586640858</v>
      </c>
      <c r="W8" s="80">
        <f ca="1">'Scenario Int-5'!$S11</f>
        <v>0.87076476282671833</v>
      </c>
      <c r="X8" s="80">
        <f ca="1">'Scenario Int-5'!$T11</f>
        <v>2.3838334946757019E-2</v>
      </c>
      <c r="Y8" s="81">
        <f ca="1">'Scenario Int-5'!$U11</f>
        <v>0.10539690222652469</v>
      </c>
      <c r="Z8" s="96">
        <f ca="1">'Scenario Int-5'!$AB11</f>
        <v>-475.54292860865024</v>
      </c>
      <c r="AA8" s="80">
        <f ca="1">'Scenario Int-5'!$AE11</f>
        <v>0.67483064095883272</v>
      </c>
      <c r="AB8" s="80">
        <f ca="1">'Scenario Int-5'!$AF11</f>
        <v>8.4418968212610732E-2</v>
      </c>
      <c r="AC8" s="81">
        <f ca="1">'Scenario Int-5'!$AG11</f>
        <v>0.24075039082855654</v>
      </c>
    </row>
    <row r="9" spans="1:29" x14ac:dyDescent="0.25">
      <c r="A9" s="92"/>
      <c r="B9" s="92"/>
      <c r="C9" s="92"/>
      <c r="D9" s="92"/>
      <c r="E9" s="92"/>
      <c r="F9" s="92"/>
      <c r="G9" s="92"/>
      <c r="H9" s="92"/>
      <c r="I9" s="92"/>
      <c r="J9" s="92"/>
      <c r="K9" s="92"/>
      <c r="L9" s="92"/>
      <c r="M9" s="92"/>
      <c r="N9" s="92"/>
      <c r="P9" s="92"/>
      <c r="Q9" s="92"/>
      <c r="R9" s="92"/>
      <c r="S9" s="92"/>
      <c r="T9" s="92"/>
      <c r="U9" s="92"/>
      <c r="V9" s="92"/>
      <c r="W9" s="92"/>
      <c r="X9" s="92"/>
      <c r="Y9" s="92"/>
      <c r="Z9" s="92"/>
      <c r="AA9" s="92"/>
      <c r="AB9" s="92"/>
      <c r="AC9" s="92"/>
    </row>
    <row r="10" spans="1:29" ht="15.75" thickBot="1" x14ac:dyDescent="0.3">
      <c r="A10" s="92"/>
      <c r="B10" s="92"/>
      <c r="C10" s="92"/>
      <c r="D10" s="92"/>
      <c r="E10" s="92"/>
      <c r="F10" s="92"/>
      <c r="G10" s="92"/>
      <c r="H10" s="92"/>
      <c r="I10" s="92"/>
      <c r="J10" s="92"/>
      <c r="K10" s="92"/>
      <c r="L10" s="92"/>
      <c r="M10" s="92"/>
      <c r="N10" s="92"/>
      <c r="P10" s="92"/>
      <c r="Q10" s="92"/>
      <c r="R10" s="92"/>
      <c r="S10" s="92"/>
      <c r="T10" s="92"/>
      <c r="U10" s="92"/>
      <c r="V10" s="92"/>
      <c r="W10" s="92"/>
      <c r="X10" s="92"/>
      <c r="Y10" s="92"/>
      <c r="Z10" s="92"/>
      <c r="AA10" s="92"/>
      <c r="AB10" s="92"/>
      <c r="AC10" s="92"/>
    </row>
    <row r="11" spans="1:29" ht="24.75" customHeight="1" thickBot="1" x14ac:dyDescent="0.3">
      <c r="A11" s="164" t="s">
        <v>69</v>
      </c>
      <c r="B11" s="165"/>
      <c r="C11" s="166" t="s">
        <v>66</v>
      </c>
      <c r="D11" s="167"/>
      <c r="E11" s="167"/>
      <c r="F11" s="168"/>
      <c r="G11" s="166" t="s">
        <v>99</v>
      </c>
      <c r="H11" s="167"/>
      <c r="I11" s="167"/>
      <c r="J11" s="168"/>
      <c r="K11" s="169"/>
      <c r="L11" s="169"/>
      <c r="M11" s="169"/>
      <c r="N11" s="169"/>
      <c r="P11" s="164" t="s">
        <v>71</v>
      </c>
      <c r="Q11" s="165"/>
      <c r="R11" s="166" t="s">
        <v>66</v>
      </c>
      <c r="S11" s="167"/>
      <c r="T11" s="167"/>
      <c r="U11" s="168"/>
      <c r="V11" s="166" t="s">
        <v>99</v>
      </c>
      <c r="W11" s="167"/>
      <c r="X11" s="167"/>
      <c r="Y11" s="168"/>
      <c r="Z11" s="169"/>
      <c r="AA11" s="169"/>
      <c r="AB11" s="169"/>
      <c r="AC11" s="169"/>
    </row>
    <row r="12" spans="1:29" x14ac:dyDescent="0.25">
      <c r="A12" s="93"/>
      <c r="B12" s="94"/>
      <c r="C12" s="174" t="s">
        <v>67</v>
      </c>
      <c r="D12" s="24" t="s">
        <v>1</v>
      </c>
      <c r="E12" s="25" t="s">
        <v>2</v>
      </c>
      <c r="F12" s="74" t="s">
        <v>1</v>
      </c>
      <c r="G12" s="174" t="s">
        <v>67</v>
      </c>
      <c r="H12" s="24" t="s">
        <v>1</v>
      </c>
      <c r="I12" s="25" t="s">
        <v>2</v>
      </c>
      <c r="J12" s="74" t="s">
        <v>1</v>
      </c>
      <c r="K12" s="170"/>
      <c r="L12" s="88"/>
      <c r="M12" s="89"/>
      <c r="N12" s="88"/>
      <c r="P12" s="93"/>
      <c r="Q12" s="94"/>
      <c r="R12" s="174" t="s">
        <v>67</v>
      </c>
      <c r="S12" s="24" t="s">
        <v>1</v>
      </c>
      <c r="T12" s="25" t="s">
        <v>2</v>
      </c>
      <c r="U12" s="74" t="s">
        <v>1</v>
      </c>
      <c r="V12" s="174" t="s">
        <v>67</v>
      </c>
      <c r="W12" s="24" t="s">
        <v>1</v>
      </c>
      <c r="X12" s="25" t="s">
        <v>2</v>
      </c>
      <c r="Y12" s="74" t="s">
        <v>1</v>
      </c>
      <c r="Z12" s="170"/>
      <c r="AA12" s="88"/>
      <c r="AB12" s="89"/>
      <c r="AC12" s="88"/>
    </row>
    <row r="13" spans="1:29" x14ac:dyDescent="0.25">
      <c r="A13" s="175" t="s">
        <v>61</v>
      </c>
      <c r="B13" s="176"/>
      <c r="C13" s="175"/>
      <c r="D13" s="26" t="s">
        <v>5</v>
      </c>
      <c r="E13" s="26" t="s">
        <v>6</v>
      </c>
      <c r="F13" s="75" t="s">
        <v>7</v>
      </c>
      <c r="G13" s="175"/>
      <c r="H13" s="26" t="s">
        <v>5</v>
      </c>
      <c r="I13" s="26" t="s">
        <v>6</v>
      </c>
      <c r="J13" s="75" t="s">
        <v>7</v>
      </c>
      <c r="K13" s="171"/>
      <c r="L13" s="88"/>
      <c r="M13" s="88"/>
      <c r="N13" s="88"/>
      <c r="P13" s="175" t="s">
        <v>61</v>
      </c>
      <c r="Q13" s="176"/>
      <c r="R13" s="175"/>
      <c r="S13" s="26" t="s">
        <v>5</v>
      </c>
      <c r="T13" s="26" t="s">
        <v>6</v>
      </c>
      <c r="U13" s="75" t="s">
        <v>7</v>
      </c>
      <c r="V13" s="175"/>
      <c r="W13" s="26" t="s">
        <v>5</v>
      </c>
      <c r="X13" s="26" t="s">
        <v>6</v>
      </c>
      <c r="Y13" s="75" t="s">
        <v>7</v>
      </c>
      <c r="Z13" s="171"/>
      <c r="AA13" s="88"/>
      <c r="AB13" s="88"/>
      <c r="AC13" s="88"/>
    </row>
    <row r="14" spans="1:29" x14ac:dyDescent="0.25">
      <c r="A14" s="82">
        <v>1</v>
      </c>
      <c r="B14" s="83" t="s">
        <v>62</v>
      </c>
      <c r="C14" s="76">
        <f ca="1">'Scenario 0'!$P8</f>
        <v>-49.962711761858849</v>
      </c>
      <c r="D14" s="77">
        <f ca="1">'Scenario 0'!$S8</f>
        <v>0.55517909002904164</v>
      </c>
      <c r="E14" s="77">
        <f ca="1">'Scenario 0'!$T8</f>
        <v>0.14641819941916748</v>
      </c>
      <c r="F14" s="78">
        <f ca="1">'Scenario 0'!$U8</f>
        <v>0.29840271055179091</v>
      </c>
      <c r="G14" s="76">
        <f ca="1">'Scenario 0'!$P23</f>
        <v>-269.28860606060601</v>
      </c>
      <c r="H14" s="77">
        <f ca="1">'Scenario 0'!$S23</f>
        <v>0.6189393939393939</v>
      </c>
      <c r="I14" s="77">
        <f ca="1">'Scenario 0'!$T23</f>
        <v>0.14545454545454545</v>
      </c>
      <c r="J14" s="78">
        <f ca="1">'Scenario 0'!$U23</f>
        <v>0.2356060606060606</v>
      </c>
      <c r="K14" s="91"/>
      <c r="L14" s="90"/>
      <c r="M14" s="90"/>
      <c r="N14" s="90"/>
      <c r="P14" s="82">
        <v>1</v>
      </c>
      <c r="Q14" s="83" t="s">
        <v>62</v>
      </c>
      <c r="R14" s="95">
        <f ca="1">'Scenario Int-5'!$P8</f>
        <v>-605.49806026137514</v>
      </c>
      <c r="S14" s="77">
        <f ca="1">'Scenario Int-5'!$S8</f>
        <v>0.65162149080348497</v>
      </c>
      <c r="T14" s="77">
        <f ca="1">'Scenario Int-5'!$T8</f>
        <v>0.31364956437560504</v>
      </c>
      <c r="U14" s="78">
        <f ca="1">'Scenario Int-5'!$U8</f>
        <v>3.472894482090997E-2</v>
      </c>
      <c r="V14" s="95">
        <f ca="1">'Scenario Int-5'!$P23</f>
        <v>-694.46090151515136</v>
      </c>
      <c r="W14" s="77">
        <f ca="1">'Scenario Int-5'!$S23</f>
        <v>0.74356060606060603</v>
      </c>
      <c r="X14" s="77">
        <f ca="1">'Scenario Int-5'!$T23</f>
        <v>0.21174242424242423</v>
      </c>
      <c r="Y14" s="78">
        <f ca="1">'Scenario Int-5'!$U23</f>
        <v>4.46969696969697E-2</v>
      </c>
      <c r="Z14" s="91"/>
      <c r="AA14" s="90"/>
      <c r="AB14" s="90"/>
      <c r="AC14" s="90"/>
    </row>
    <row r="15" spans="1:29" x14ac:dyDescent="0.25">
      <c r="A15" s="82">
        <v>2</v>
      </c>
      <c r="B15" s="83" t="s">
        <v>63</v>
      </c>
      <c r="C15" s="76">
        <f ca="1">'Scenario 0'!P9</f>
        <v>17.056761858664039</v>
      </c>
      <c r="D15" s="77">
        <f ca="1">'Scenario 0'!S9</f>
        <v>0.51681994191674729</v>
      </c>
      <c r="E15" s="77">
        <f ca="1">'Scenario 0'!T9</f>
        <v>0.1234269119070668</v>
      </c>
      <c r="F15" s="78">
        <f ca="1">'Scenario 0'!U9</f>
        <v>0.35975314617618587</v>
      </c>
      <c r="G15" s="76">
        <f ca="1">'Scenario 0'!P24</f>
        <v>-228.22347727272756</v>
      </c>
      <c r="H15" s="77">
        <f ca="1">'Scenario 0'!S24</f>
        <v>0.58787878787878789</v>
      </c>
      <c r="I15" s="77">
        <f ca="1">'Scenario 0'!T24</f>
        <v>0.12007575757575757</v>
      </c>
      <c r="J15" s="78">
        <f ca="1">'Scenario 0'!U24</f>
        <v>0.29204545454545455</v>
      </c>
      <c r="K15" s="91"/>
      <c r="L15" s="90"/>
      <c r="M15" s="90"/>
      <c r="N15" s="90"/>
      <c r="P15" s="82">
        <v>2</v>
      </c>
      <c r="Q15" s="83" t="s">
        <v>63</v>
      </c>
      <c r="R15" s="95">
        <f ca="1">'Scenario Int-5'!$P9</f>
        <v>-571.09738383349281</v>
      </c>
      <c r="S15" s="77">
        <f ca="1">'Scenario Int-5'!$S9</f>
        <v>0.64194094869312679</v>
      </c>
      <c r="T15" s="77">
        <f ca="1">'Scenario Int-5'!$T9</f>
        <v>0.26754598257502421</v>
      </c>
      <c r="U15" s="78">
        <f ca="1">'Scenario Int-5'!$U9</f>
        <v>9.0513068731848986E-2</v>
      </c>
      <c r="V15" s="95">
        <f ca="1">'Scenario Int-5'!$P24</f>
        <v>-666.86926893939506</v>
      </c>
      <c r="W15" s="77">
        <f ca="1">'Scenario Int-5'!$S24</f>
        <v>0.73750000000000004</v>
      </c>
      <c r="X15" s="77">
        <f ca="1">'Scenario Int-5'!$T24</f>
        <v>0.17916666666666667</v>
      </c>
      <c r="Y15" s="78">
        <f ca="1">'Scenario Int-5'!$U24</f>
        <v>8.3333333333333329E-2</v>
      </c>
      <c r="Z15" s="91"/>
      <c r="AA15" s="90"/>
      <c r="AB15" s="90"/>
      <c r="AC15" s="90"/>
    </row>
    <row r="16" spans="1:29" x14ac:dyDescent="0.25">
      <c r="A16" s="84">
        <v>3</v>
      </c>
      <c r="B16" s="85" t="s">
        <v>64</v>
      </c>
      <c r="C16" s="76">
        <f ca="1">'Scenario 0'!P10</f>
        <v>61.381202807357191</v>
      </c>
      <c r="D16" s="77">
        <f ca="1">'Scenario 0'!S10</f>
        <v>0.54731364956437556</v>
      </c>
      <c r="E16" s="77">
        <f ca="1">'Scenario 0'!T10</f>
        <v>3.7754114230396901E-2</v>
      </c>
      <c r="F16" s="78">
        <f ca="1">'Scenario 0'!U10</f>
        <v>0.41493223620522751</v>
      </c>
      <c r="G16" s="76">
        <f ca="1">'Scenario 0'!P25</f>
        <v>-243.30497727272771</v>
      </c>
      <c r="H16" s="77">
        <f ca="1">'Scenario 0'!S25</f>
        <v>0.64280303030303032</v>
      </c>
      <c r="I16" s="77">
        <f ca="1">'Scenario 0'!T25</f>
        <v>3.6363636363636362E-2</v>
      </c>
      <c r="J16" s="78">
        <f ca="1">'Scenario 0'!U25</f>
        <v>0.32083333333333336</v>
      </c>
      <c r="K16" s="91"/>
      <c r="L16" s="90"/>
      <c r="M16" s="90"/>
      <c r="N16" s="90"/>
      <c r="P16" s="84">
        <v>3</v>
      </c>
      <c r="Q16" s="85" t="s">
        <v>64</v>
      </c>
      <c r="R16" s="95">
        <f ca="1">'Scenario Int-5'!$P10</f>
        <v>-803.16210914811234</v>
      </c>
      <c r="S16" s="77">
        <f ca="1">'Scenario Int-5'!$S10</f>
        <v>0.83785091965150049</v>
      </c>
      <c r="T16" s="77">
        <f ca="1">'Scenario Int-5'!$T10</f>
        <v>6.6916747337850926E-2</v>
      </c>
      <c r="U16" s="78">
        <f ca="1">'Scenario Int-5'!$U10</f>
        <v>9.5232333010648595E-2</v>
      </c>
      <c r="V16" s="95">
        <f ca="1">'Scenario Int-5'!$P25</f>
        <v>-934.36939015151404</v>
      </c>
      <c r="W16" s="77">
        <f ca="1">'Scenario Int-5'!$S25</f>
        <v>0.87007575757575761</v>
      </c>
      <c r="X16" s="77">
        <f ca="1">'Scenario Int-5'!$T25</f>
        <v>5.3787878787878787E-2</v>
      </c>
      <c r="Y16" s="78">
        <f ca="1">'Scenario Int-5'!$U25</f>
        <v>7.6136363636363641E-2</v>
      </c>
      <c r="Z16" s="91"/>
      <c r="AA16" s="90"/>
      <c r="AB16" s="90"/>
      <c r="AC16" s="90"/>
    </row>
    <row r="17" spans="1:29" ht="15.75" thickBot="1" x14ac:dyDescent="0.3">
      <c r="A17" s="86">
        <v>4</v>
      </c>
      <c r="B17" s="87" t="s">
        <v>65</v>
      </c>
      <c r="C17" s="79">
        <f ca="1">'Scenario 0'!P11</f>
        <v>-17.054126331074574</v>
      </c>
      <c r="D17" s="80">
        <f ca="1">'Scenario 0'!S11</f>
        <v>0.64593417231364958</v>
      </c>
      <c r="E17" s="80">
        <f ca="1">'Scenario 0'!T11</f>
        <v>4.8402710551790902E-4</v>
      </c>
      <c r="F17" s="81">
        <f ca="1">'Scenario 0'!U11</f>
        <v>0.35358180058083255</v>
      </c>
      <c r="G17" s="79">
        <f ca="1">'Scenario 0'!P26</f>
        <v>-398.12086742424191</v>
      </c>
      <c r="H17" s="80">
        <f ca="1">'Scenario 0'!S26</f>
        <v>0.7439393939393939</v>
      </c>
      <c r="I17" s="80">
        <f ca="1">'Scenario 0'!T26</f>
        <v>3.7878787878787879E-4</v>
      </c>
      <c r="J17" s="81">
        <f ca="1">'Scenario 0'!U26</f>
        <v>0.25568181818181818</v>
      </c>
      <c r="K17" s="91"/>
      <c r="L17" s="90"/>
      <c r="M17" s="90"/>
      <c r="N17" s="90"/>
      <c r="P17" s="86">
        <v>4</v>
      </c>
      <c r="Q17" s="87" t="s">
        <v>65</v>
      </c>
      <c r="R17" s="96">
        <f ca="1">'Scenario Int-5'!$P11</f>
        <v>-952.09368586640858</v>
      </c>
      <c r="S17" s="80">
        <f ca="1">'Scenario Int-5'!$S11</f>
        <v>0.87076476282671833</v>
      </c>
      <c r="T17" s="80">
        <f ca="1">'Scenario Int-5'!$T11</f>
        <v>2.3838334946757019E-2</v>
      </c>
      <c r="U17" s="81">
        <f ca="1">'Scenario Int-5'!$U11</f>
        <v>0.10539690222652469</v>
      </c>
      <c r="V17" s="96">
        <f ca="1">'Scenario Int-5'!$P26</f>
        <v>-1131.7295454545442</v>
      </c>
      <c r="W17" s="80">
        <f ca="1">'Scenario Int-5'!$S26</f>
        <v>0.8893939393939394</v>
      </c>
      <c r="X17" s="80">
        <f ca="1">'Scenario Int-5'!$T26</f>
        <v>2.9924242424242423E-2</v>
      </c>
      <c r="Y17" s="81">
        <f ca="1">'Scenario Int-5'!$U26</f>
        <v>8.0681818181818188E-2</v>
      </c>
      <c r="Z17" s="91"/>
      <c r="AA17" s="90"/>
      <c r="AB17" s="90"/>
      <c r="AC17" s="90"/>
    </row>
    <row r="18" spans="1:29" x14ac:dyDescent="0.25">
      <c r="A18" s="92"/>
      <c r="B18" s="92"/>
      <c r="C18" s="92"/>
      <c r="D18" s="92"/>
      <c r="E18" s="92"/>
      <c r="F18" s="92"/>
      <c r="G18" s="92"/>
      <c r="H18" s="92"/>
      <c r="I18" s="92"/>
      <c r="J18" s="92"/>
      <c r="K18" s="92"/>
      <c r="L18" s="92"/>
      <c r="M18" s="92"/>
      <c r="N18" s="92"/>
      <c r="P18" s="92"/>
      <c r="Q18" s="92"/>
      <c r="R18" s="92"/>
      <c r="S18" s="92"/>
      <c r="T18" s="92"/>
      <c r="U18" s="92"/>
      <c r="V18" s="92"/>
      <c r="W18" s="92"/>
      <c r="X18" s="92"/>
      <c r="Y18" s="92"/>
      <c r="Z18" s="92"/>
      <c r="AA18" s="92"/>
      <c r="AB18" s="92"/>
      <c r="AC18" s="92"/>
    </row>
    <row r="19" spans="1:29" ht="15.75" thickBot="1" x14ac:dyDescent="0.3">
      <c r="A19" s="92"/>
      <c r="B19" s="92"/>
      <c r="C19" s="92"/>
      <c r="D19" s="92"/>
      <c r="E19" s="92"/>
      <c r="F19" s="92"/>
      <c r="G19" s="92"/>
      <c r="H19" s="92"/>
      <c r="I19" s="92"/>
      <c r="J19" s="92"/>
      <c r="K19" s="92"/>
      <c r="L19" s="92"/>
      <c r="M19" s="92"/>
      <c r="N19" s="92"/>
      <c r="P19" s="92"/>
      <c r="Q19" s="92"/>
      <c r="R19" s="92"/>
      <c r="S19" s="92"/>
      <c r="T19" s="92"/>
      <c r="U19" s="92"/>
      <c r="V19" s="92"/>
      <c r="W19" s="92"/>
      <c r="X19" s="92"/>
      <c r="Y19" s="92"/>
      <c r="Z19" s="92"/>
      <c r="AA19" s="92"/>
      <c r="AB19" s="92"/>
      <c r="AC19" s="92"/>
    </row>
    <row r="20" spans="1:29" ht="24.75" customHeight="1" thickBot="1" x14ac:dyDescent="0.3">
      <c r="A20" s="164" t="s">
        <v>69</v>
      </c>
      <c r="B20" s="165"/>
      <c r="C20" s="166" t="s">
        <v>68</v>
      </c>
      <c r="D20" s="167"/>
      <c r="E20" s="167"/>
      <c r="F20" s="168"/>
      <c r="G20" s="166" t="s">
        <v>100</v>
      </c>
      <c r="H20" s="167"/>
      <c r="I20" s="167"/>
      <c r="J20" s="168"/>
      <c r="K20" s="92"/>
      <c r="L20" s="92"/>
      <c r="M20" s="92"/>
      <c r="N20" s="92"/>
      <c r="P20" s="164" t="s">
        <v>71</v>
      </c>
      <c r="Q20" s="165"/>
      <c r="R20" s="166" t="s">
        <v>68</v>
      </c>
      <c r="S20" s="167"/>
      <c r="T20" s="167"/>
      <c r="U20" s="168"/>
      <c r="V20" s="166" t="s">
        <v>100</v>
      </c>
      <c r="W20" s="167"/>
      <c r="X20" s="167"/>
      <c r="Y20" s="168"/>
      <c r="Z20" s="92"/>
      <c r="AA20" s="92"/>
      <c r="AB20" s="92"/>
      <c r="AC20" s="92"/>
    </row>
    <row r="21" spans="1:29" x14ac:dyDescent="0.25">
      <c r="A21" s="93"/>
      <c r="B21" s="94"/>
      <c r="C21" s="174" t="s">
        <v>67</v>
      </c>
      <c r="D21" s="24" t="s">
        <v>1</v>
      </c>
      <c r="E21" s="25" t="s">
        <v>2</v>
      </c>
      <c r="F21" s="74" t="s">
        <v>1</v>
      </c>
      <c r="G21" s="174" t="s">
        <v>67</v>
      </c>
      <c r="H21" s="24" t="s">
        <v>1</v>
      </c>
      <c r="I21" s="25" t="s">
        <v>2</v>
      </c>
      <c r="J21" s="74" t="s">
        <v>1</v>
      </c>
      <c r="K21" s="92"/>
      <c r="L21" s="92"/>
      <c r="M21" s="92"/>
      <c r="N21" s="92"/>
      <c r="P21" s="93"/>
      <c r="Q21" s="94"/>
      <c r="R21" s="174" t="s">
        <v>67</v>
      </c>
      <c r="S21" s="24" t="s">
        <v>1</v>
      </c>
      <c r="T21" s="25" t="s">
        <v>2</v>
      </c>
      <c r="U21" s="74" t="s">
        <v>1</v>
      </c>
      <c r="V21" s="174" t="s">
        <v>67</v>
      </c>
      <c r="W21" s="24" t="s">
        <v>1</v>
      </c>
      <c r="X21" s="25" t="s">
        <v>2</v>
      </c>
      <c r="Y21" s="74" t="s">
        <v>1</v>
      </c>
      <c r="Z21" s="92"/>
      <c r="AA21" s="92"/>
      <c r="AB21" s="92"/>
      <c r="AC21" s="92"/>
    </row>
    <row r="22" spans="1:29" x14ac:dyDescent="0.25">
      <c r="A22" s="175" t="s">
        <v>61</v>
      </c>
      <c r="B22" s="176"/>
      <c r="C22" s="175"/>
      <c r="D22" s="26" t="s">
        <v>5</v>
      </c>
      <c r="E22" s="26" t="s">
        <v>6</v>
      </c>
      <c r="F22" s="75" t="s">
        <v>7</v>
      </c>
      <c r="G22" s="175"/>
      <c r="H22" s="26" t="s">
        <v>5</v>
      </c>
      <c r="I22" s="26" t="s">
        <v>6</v>
      </c>
      <c r="J22" s="75" t="s">
        <v>7</v>
      </c>
      <c r="K22" s="92"/>
      <c r="L22" s="92"/>
      <c r="M22" s="92"/>
      <c r="N22" s="92"/>
      <c r="P22" s="175" t="s">
        <v>61</v>
      </c>
      <c r="Q22" s="176"/>
      <c r="R22" s="175"/>
      <c r="S22" s="26" t="s">
        <v>5</v>
      </c>
      <c r="T22" s="26" t="s">
        <v>6</v>
      </c>
      <c r="U22" s="75" t="s">
        <v>7</v>
      </c>
      <c r="V22" s="175"/>
      <c r="W22" s="26" t="s">
        <v>5</v>
      </c>
      <c r="X22" s="26" t="s">
        <v>6</v>
      </c>
      <c r="Y22" s="75" t="s">
        <v>7</v>
      </c>
      <c r="Z22" s="92"/>
      <c r="AA22" s="92"/>
      <c r="AB22" s="92"/>
      <c r="AC22" s="92"/>
    </row>
    <row r="23" spans="1:29" x14ac:dyDescent="0.25">
      <c r="A23" s="82">
        <v>1</v>
      </c>
      <c r="B23" s="83" t="s">
        <v>62</v>
      </c>
      <c r="C23" s="76">
        <f ca="1">'Scenario 0'!$AB8</f>
        <v>857.15303282959871</v>
      </c>
      <c r="D23" s="77">
        <f ca="1">'Scenario 0'!$AE8</f>
        <v>0.10005211047420531</v>
      </c>
      <c r="E23" s="77">
        <f ca="1">'Scenario 0'!$AF8</f>
        <v>0.1521625846795206</v>
      </c>
      <c r="F23" s="78">
        <f ca="1">'Scenario 0'!$AG8</f>
        <v>0.74778530484627415</v>
      </c>
      <c r="G23" s="76">
        <f ca="1">'Scenario 0'!$AB23</f>
        <v>404.85625000000005</v>
      </c>
      <c r="H23" s="77">
        <f ca="1">'Scenario 0'!$AE23</f>
        <v>0.12833333333333333</v>
      </c>
      <c r="I23" s="77">
        <f ca="1">'Scenario 0'!$AF23</f>
        <v>0.15333333333333332</v>
      </c>
      <c r="J23" s="78">
        <f ca="1">'Scenario 0'!$AG23</f>
        <v>0.71833333333333338</v>
      </c>
      <c r="K23" s="92"/>
      <c r="L23" s="92"/>
      <c r="M23" s="92"/>
      <c r="N23" s="92"/>
      <c r="P23" s="82">
        <v>1</v>
      </c>
      <c r="Q23" s="83" t="s">
        <v>62</v>
      </c>
      <c r="R23" s="95">
        <f ca="1">'Scenario Int-5'!$AB8</f>
        <v>-175.89357998957811</v>
      </c>
      <c r="S23" s="77">
        <f ca="1">'Scenario Int-5'!$AE8</f>
        <v>0.22407503908285564</v>
      </c>
      <c r="T23" s="77">
        <f ca="1">'Scenario Int-5'!$AF8</f>
        <v>0.39343408025013027</v>
      </c>
      <c r="U23" s="78">
        <f ca="1">'Scenario Int-5'!$AG8</f>
        <v>0.38249088066701409</v>
      </c>
      <c r="V23" s="95">
        <f ca="1">'Scenario Int-5'!$AB23</f>
        <v>-391.65525000000019</v>
      </c>
      <c r="W23" s="77">
        <f ca="1">'Scenario Int-5'!$AE23</f>
        <v>0.24666666666666667</v>
      </c>
      <c r="X23" s="77">
        <f ca="1">'Scenario Int-5'!$AF23</f>
        <v>0.35499999999999998</v>
      </c>
      <c r="Y23" s="78">
        <f ca="1">'Scenario Int-5'!$AG23</f>
        <v>0.39833333333333332</v>
      </c>
      <c r="Z23" s="92"/>
      <c r="AA23" s="92"/>
      <c r="AB23" s="92"/>
      <c r="AC23" s="92"/>
    </row>
    <row r="24" spans="1:29" x14ac:dyDescent="0.25">
      <c r="A24" s="82">
        <v>2</v>
      </c>
      <c r="B24" s="83" t="s">
        <v>63</v>
      </c>
      <c r="C24" s="76">
        <f ca="1">'Scenario 0'!AB9</f>
        <v>903.03717040125093</v>
      </c>
      <c r="D24" s="77">
        <f ca="1">'Scenario 0'!AE9</f>
        <v>0.10161542470036478</v>
      </c>
      <c r="E24" s="77">
        <f ca="1">'Scenario 0'!AF9</f>
        <v>0.12089630015633142</v>
      </c>
      <c r="F24" s="78">
        <f ca="1">'Scenario 0'!AG9</f>
        <v>0.77748827514330376</v>
      </c>
      <c r="G24" s="76">
        <f ca="1">'Scenario 0'!AB24</f>
        <v>434.89260000000013</v>
      </c>
      <c r="H24" s="77">
        <f ca="1">'Scenario 0'!AE24</f>
        <v>0.12833333333333333</v>
      </c>
      <c r="I24" s="77">
        <f ca="1">'Scenario 0'!AF24</f>
        <v>0.115</v>
      </c>
      <c r="J24" s="78">
        <f ca="1">'Scenario 0'!AG24</f>
        <v>0.75666666666666671</v>
      </c>
      <c r="K24" s="92"/>
      <c r="L24" s="92"/>
      <c r="M24" s="92"/>
      <c r="N24" s="92"/>
      <c r="P24" s="82">
        <v>2</v>
      </c>
      <c r="Q24" s="83" t="s">
        <v>63</v>
      </c>
      <c r="R24" s="95">
        <f ca="1">'Scenario Int-5'!$AB9</f>
        <v>-144.91937467430964</v>
      </c>
      <c r="S24" s="77">
        <f ca="1">'Scenario Int-5'!$AE9</f>
        <v>0.21417404898384576</v>
      </c>
      <c r="T24" s="77">
        <f ca="1">'Scenario Int-5'!$AF9</f>
        <v>0.39082855653986454</v>
      </c>
      <c r="U24" s="78">
        <f ca="1">'Scenario Int-5'!$AG9</f>
        <v>0.39499739447628973</v>
      </c>
      <c r="V24" s="95">
        <f ca="1">'Scenario Int-5'!$AB24</f>
        <v>-374.65946666666702</v>
      </c>
      <c r="W24" s="77">
        <f ca="1">'Scenario Int-5'!$AE24</f>
        <v>0.23499999999999999</v>
      </c>
      <c r="X24" s="77">
        <f ca="1">'Scenario Int-5'!$AF24</f>
        <v>0.35</v>
      </c>
      <c r="Y24" s="78">
        <f ca="1">'Scenario Int-5'!$AG24</f>
        <v>0.41499999999999998</v>
      </c>
      <c r="Z24" s="92"/>
      <c r="AA24" s="92"/>
      <c r="AB24" s="92"/>
      <c r="AC24" s="92"/>
    </row>
    <row r="25" spans="1:29" x14ac:dyDescent="0.25">
      <c r="A25" s="84">
        <v>3</v>
      </c>
      <c r="B25" s="85" t="s">
        <v>64</v>
      </c>
      <c r="C25" s="76">
        <f ca="1">'Scenario 0'!AB10</f>
        <v>892.81357998957719</v>
      </c>
      <c r="D25" s="77">
        <f ca="1">'Scenario 0'!AE10</f>
        <v>0.20062532569046379</v>
      </c>
      <c r="E25" s="77">
        <f ca="1">'Scenario 0'!AF10</f>
        <v>1.7196456487754037E-2</v>
      </c>
      <c r="F25" s="78">
        <f ca="1">'Scenario 0'!AG10</f>
        <v>0.78217821782178221</v>
      </c>
      <c r="G25" s="76">
        <f ca="1">'Scenario 0'!AB25</f>
        <v>391.7934000000003</v>
      </c>
      <c r="H25" s="77">
        <f ca="1">'Scenario 0'!AE25</f>
        <v>0.23</v>
      </c>
      <c r="I25" s="77">
        <f ca="1">'Scenario 0'!AF25</f>
        <v>1.4999999999999999E-2</v>
      </c>
      <c r="J25" s="78">
        <f ca="1">'Scenario 0'!AG25</f>
        <v>0.755</v>
      </c>
      <c r="K25" s="92"/>
      <c r="L25" s="92"/>
      <c r="M25" s="92"/>
      <c r="N25" s="92"/>
      <c r="P25" s="84">
        <v>3</v>
      </c>
      <c r="Q25" s="85" t="s">
        <v>64</v>
      </c>
      <c r="R25" s="95">
        <f ca="1">'Scenario Int-5'!$AB10</f>
        <v>-363.53693590411655</v>
      </c>
      <c r="S25" s="77">
        <f ca="1">'Scenario Int-5'!$AE10</f>
        <v>0.54820218863991665</v>
      </c>
      <c r="T25" s="77">
        <f ca="1">'Scenario Int-5'!$AF10</f>
        <v>0.17978113600833767</v>
      </c>
      <c r="U25" s="78">
        <f ca="1">'Scenario Int-5'!$AG10</f>
        <v>0.27201667535174567</v>
      </c>
      <c r="V25" s="95">
        <f ca="1">'Scenario Int-5'!$AB25</f>
        <v>-520.15963333333264</v>
      </c>
      <c r="W25" s="77">
        <f ca="1">'Scenario Int-5'!$AE25</f>
        <v>0.54</v>
      </c>
      <c r="X25" s="77">
        <f ca="1">'Scenario Int-5'!$AF25</f>
        <v>0.22333333333333333</v>
      </c>
      <c r="Y25" s="78">
        <f ca="1">'Scenario Int-5'!$AG25</f>
        <v>0.23666666666666666</v>
      </c>
      <c r="Z25" s="92"/>
      <c r="AA25" s="92"/>
      <c r="AB25" s="92"/>
      <c r="AC25" s="92"/>
    </row>
    <row r="26" spans="1:29" ht="15.75" thickBot="1" x14ac:dyDescent="0.3">
      <c r="A26" s="86">
        <v>4</v>
      </c>
      <c r="B26" s="87" t="s">
        <v>65</v>
      </c>
      <c r="C26" s="79">
        <f ca="1">'Scenario 0'!AB11</f>
        <v>815.15791036998337</v>
      </c>
      <c r="D26" s="80">
        <f ca="1">'Scenario 0'!AE11</f>
        <v>0.29286086503387182</v>
      </c>
      <c r="E26" s="80">
        <f ca="1">'Scenario 0'!AF11</f>
        <v>0</v>
      </c>
      <c r="F26" s="81">
        <f ca="1">'Scenario 0'!AG11</f>
        <v>0.70713913496612824</v>
      </c>
      <c r="G26" s="79">
        <f ca="1">'Scenario 0'!AB26</f>
        <v>230.86268333333336</v>
      </c>
      <c r="H26" s="80">
        <f ca="1">'Scenario 0'!AE26</f>
        <v>0.33666666666666667</v>
      </c>
      <c r="I26" s="80">
        <f ca="1">'Scenario 0'!AF26</f>
        <v>0</v>
      </c>
      <c r="J26" s="81">
        <f ca="1">'Scenario 0'!AG26</f>
        <v>0.66333333333333333</v>
      </c>
      <c r="K26" s="92"/>
      <c r="L26" s="92"/>
      <c r="M26" s="92"/>
      <c r="N26" s="92"/>
      <c r="P26" s="86">
        <v>4</v>
      </c>
      <c r="Q26" s="87" t="s">
        <v>65</v>
      </c>
      <c r="R26" s="96">
        <f ca="1">'Scenario Int-5'!$AB11</f>
        <v>-475.54292860865024</v>
      </c>
      <c r="S26" s="80">
        <f ca="1">'Scenario Int-5'!$AE11</f>
        <v>0.67483064095883272</v>
      </c>
      <c r="T26" s="80">
        <f ca="1">'Scenario Int-5'!$AF11</f>
        <v>8.4418968212610732E-2</v>
      </c>
      <c r="U26" s="81">
        <f ca="1">'Scenario Int-5'!$AG11</f>
        <v>0.24075039082855654</v>
      </c>
      <c r="V26" s="96">
        <f ca="1">'Scenario Int-5'!$AB26</f>
        <v>-680.13229999999896</v>
      </c>
      <c r="W26" s="80">
        <f ca="1">'Scenario Int-5'!$AE26</f>
        <v>0.64</v>
      </c>
      <c r="X26" s="80">
        <f ca="1">'Scenario Int-5'!$AF26</f>
        <v>0.13166666666666665</v>
      </c>
      <c r="Y26" s="81">
        <f ca="1">'Scenario Int-5'!$AG26</f>
        <v>0.22833333333333333</v>
      </c>
      <c r="Z26" s="92"/>
      <c r="AA26" s="92"/>
      <c r="AB26" s="92"/>
      <c r="AC26" s="92"/>
    </row>
    <row r="27" spans="1:29" ht="15.75" thickBot="1" x14ac:dyDescent="0.3">
      <c r="A27" s="92"/>
      <c r="B27" s="92"/>
      <c r="C27" s="92"/>
      <c r="D27" s="92"/>
      <c r="E27" s="92"/>
      <c r="F27" s="92"/>
      <c r="G27" s="92"/>
      <c r="H27" s="92"/>
      <c r="I27" s="92"/>
      <c r="J27" s="92"/>
      <c r="K27" s="92"/>
      <c r="L27" s="92"/>
      <c r="M27" s="92"/>
      <c r="N27" s="92"/>
      <c r="P27" s="92"/>
      <c r="Q27" s="92"/>
      <c r="R27" s="92"/>
      <c r="S27" s="92"/>
      <c r="T27" s="92"/>
      <c r="U27" s="92"/>
      <c r="V27" s="92"/>
      <c r="W27" s="92"/>
      <c r="X27" s="92"/>
      <c r="Y27" s="92"/>
      <c r="Z27" s="92"/>
      <c r="AA27" s="92"/>
      <c r="AB27" s="92"/>
      <c r="AC27" s="92"/>
    </row>
    <row r="28" spans="1:29" ht="24.75" customHeight="1" thickBot="1" x14ac:dyDescent="0.3">
      <c r="A28" s="164" t="s">
        <v>69</v>
      </c>
      <c r="B28" s="165"/>
      <c r="C28" s="166" t="s">
        <v>70</v>
      </c>
      <c r="D28" s="167"/>
      <c r="E28" s="167"/>
      <c r="F28" s="168"/>
      <c r="G28" s="166" t="s">
        <v>13</v>
      </c>
      <c r="H28" s="167"/>
      <c r="I28" s="167"/>
      <c r="J28" s="168"/>
      <c r="K28" s="92"/>
      <c r="L28" s="92"/>
      <c r="M28" s="92"/>
      <c r="N28" s="92"/>
      <c r="P28" s="164" t="s">
        <v>71</v>
      </c>
      <c r="Q28" s="165"/>
      <c r="R28" s="166" t="s">
        <v>70</v>
      </c>
      <c r="S28" s="167"/>
      <c r="T28" s="167"/>
      <c r="U28" s="168"/>
      <c r="V28" s="166" t="s">
        <v>13</v>
      </c>
      <c r="W28" s="167"/>
      <c r="X28" s="167"/>
      <c r="Y28" s="168"/>
      <c r="Z28" s="92"/>
      <c r="AA28" s="92"/>
      <c r="AB28" s="92"/>
      <c r="AC28" s="92"/>
    </row>
    <row r="29" spans="1:29" x14ac:dyDescent="0.25">
      <c r="A29" s="93"/>
      <c r="B29" s="94"/>
      <c r="C29" s="174" t="s">
        <v>67</v>
      </c>
      <c r="D29" s="24" t="s">
        <v>1</v>
      </c>
      <c r="E29" s="25" t="s">
        <v>2</v>
      </c>
      <c r="F29" s="74" t="s">
        <v>1</v>
      </c>
      <c r="G29" s="174" t="s">
        <v>67</v>
      </c>
      <c r="H29" s="24" t="s">
        <v>1</v>
      </c>
      <c r="I29" s="25" t="s">
        <v>2</v>
      </c>
      <c r="J29" s="74" t="s">
        <v>1</v>
      </c>
      <c r="K29" s="92"/>
      <c r="L29" s="92"/>
      <c r="M29" s="92"/>
      <c r="N29" s="92"/>
      <c r="P29" s="93"/>
      <c r="Q29" s="94"/>
      <c r="R29" s="174" t="s">
        <v>67</v>
      </c>
      <c r="S29" s="24" t="s">
        <v>1</v>
      </c>
      <c r="T29" s="25" t="s">
        <v>2</v>
      </c>
      <c r="U29" s="74" t="s">
        <v>1</v>
      </c>
      <c r="V29" s="174" t="s">
        <v>67</v>
      </c>
      <c r="W29" s="24" t="s">
        <v>1</v>
      </c>
      <c r="X29" s="25" t="s">
        <v>2</v>
      </c>
      <c r="Y29" s="74" t="s">
        <v>1</v>
      </c>
      <c r="Z29" s="92"/>
      <c r="AA29" s="92"/>
      <c r="AB29" s="92"/>
      <c r="AC29" s="92"/>
    </row>
    <row r="30" spans="1:29" x14ac:dyDescent="0.25">
      <c r="A30" s="175" t="s">
        <v>61</v>
      </c>
      <c r="B30" s="176"/>
      <c r="C30" s="175"/>
      <c r="D30" s="26" t="s">
        <v>5</v>
      </c>
      <c r="E30" s="26" t="s">
        <v>6</v>
      </c>
      <c r="F30" s="75" t="s">
        <v>7</v>
      </c>
      <c r="G30" s="175"/>
      <c r="H30" s="26" t="s">
        <v>5</v>
      </c>
      <c r="I30" s="26" t="s">
        <v>6</v>
      </c>
      <c r="J30" s="75" t="s">
        <v>7</v>
      </c>
      <c r="K30" s="92"/>
      <c r="L30" s="92"/>
      <c r="M30" s="92"/>
      <c r="N30" s="92"/>
      <c r="P30" s="175" t="s">
        <v>61</v>
      </c>
      <c r="Q30" s="176"/>
      <c r="R30" s="175"/>
      <c r="S30" s="26" t="s">
        <v>5</v>
      </c>
      <c r="T30" s="26" t="s">
        <v>6</v>
      </c>
      <c r="U30" s="75" t="s">
        <v>7</v>
      </c>
      <c r="V30" s="175"/>
      <c r="W30" s="26" t="s">
        <v>5</v>
      </c>
      <c r="X30" s="26" t="s">
        <v>6</v>
      </c>
      <c r="Y30" s="75" t="s">
        <v>7</v>
      </c>
      <c r="Z30" s="92"/>
      <c r="AA30" s="92"/>
      <c r="AB30" s="92"/>
      <c r="AC30" s="92"/>
    </row>
    <row r="31" spans="1:29" x14ac:dyDescent="0.25">
      <c r="A31" s="82">
        <v>1</v>
      </c>
      <c r="B31" s="83" t="s">
        <v>62</v>
      </c>
      <c r="C31" s="76">
        <f ca="1">'Scenario 0'!$D37</f>
        <v>250.38604252400566</v>
      </c>
      <c r="D31" s="77">
        <f ca="1">'Scenario 0'!$G37</f>
        <v>0.45747599451303156</v>
      </c>
      <c r="E31" s="77">
        <f ca="1">'Scenario 0'!$H37</f>
        <v>0.1467764060356653</v>
      </c>
      <c r="F31" s="78">
        <f ca="1">'Scenario 0'!$I37</f>
        <v>0.39574759945130317</v>
      </c>
      <c r="G31" s="76">
        <f ca="1">'Scenario 0'!$D52</f>
        <v>-113.36085828343315</v>
      </c>
      <c r="H31" s="77">
        <f ca="1">'Scenario 0'!$G52</f>
        <v>0.53293413173652693</v>
      </c>
      <c r="I31" s="77">
        <f ca="1">'Scenario 0'!$H52</f>
        <v>0.1377245508982036</v>
      </c>
      <c r="J31" s="78">
        <f ca="1">'Scenario 0'!$I52</f>
        <v>0.32934131736526945</v>
      </c>
      <c r="K31" s="92"/>
      <c r="L31" s="92"/>
      <c r="M31" s="92"/>
      <c r="N31" s="92"/>
      <c r="P31" s="82">
        <v>1</v>
      </c>
      <c r="Q31" s="83" t="s">
        <v>62</v>
      </c>
      <c r="R31" s="95">
        <f ca="1">'Scenario Int-5'!$D37</f>
        <v>-468.50582990397788</v>
      </c>
      <c r="S31" s="77">
        <f ca="1">'Scenario Int-5'!$G37</f>
        <v>0.52126200274348422</v>
      </c>
      <c r="T31" s="77">
        <f ca="1">'Scenario Int-5'!$H37</f>
        <v>0.42249657064471879</v>
      </c>
      <c r="U31" s="78">
        <f ca="1">'Scenario Int-5'!$I37</f>
        <v>5.6241426611796985E-2</v>
      </c>
      <c r="V31" s="95">
        <f ca="1">'Scenario Int-5'!$D52</f>
        <v>-842.15395209580834</v>
      </c>
      <c r="W31" s="77">
        <f ca="1">'Scenario Int-5'!$G52</f>
        <v>0.65668662674650702</v>
      </c>
      <c r="X31" s="77">
        <f ca="1">'Scenario Int-5'!$H52</f>
        <v>0.25748502994011974</v>
      </c>
      <c r="Y31" s="78">
        <f ca="1">'Scenario Int-5'!$I52</f>
        <v>8.5828343313373259E-2</v>
      </c>
      <c r="Z31" s="92"/>
      <c r="AA31" s="92"/>
      <c r="AB31" s="92"/>
      <c r="AC31" s="92"/>
    </row>
    <row r="32" spans="1:29" x14ac:dyDescent="0.25">
      <c r="A32" s="82">
        <v>2</v>
      </c>
      <c r="B32" s="83" t="s">
        <v>63</v>
      </c>
      <c r="C32" s="76">
        <f ca="1">'Scenario 0'!D38</f>
        <v>328.39980109739429</v>
      </c>
      <c r="D32" s="77">
        <f ca="1">'Scenario 0'!G38</f>
        <v>0.42181069958847739</v>
      </c>
      <c r="E32" s="77">
        <f ca="1">'Scenario 0'!H38</f>
        <v>0.12208504801097393</v>
      </c>
      <c r="F32" s="78">
        <f ca="1">'Scenario 0'!I38</f>
        <v>0.45610425240054869</v>
      </c>
      <c r="G32" s="76">
        <f ca="1">'Scenario 0'!D53</f>
        <v>-60.436906187624857</v>
      </c>
      <c r="H32" s="77">
        <f ca="1">'Scenario 0'!G53</f>
        <v>0.51297405189620759</v>
      </c>
      <c r="I32" s="77">
        <f ca="1">'Scenario 0'!H53</f>
        <v>0.10978043912175649</v>
      </c>
      <c r="J32" s="78">
        <f ca="1">'Scenario 0'!I53</f>
        <v>0.3772455089820359</v>
      </c>
      <c r="K32" s="92"/>
      <c r="L32" s="92"/>
      <c r="M32" s="92"/>
      <c r="N32" s="92"/>
      <c r="P32" s="82">
        <v>2</v>
      </c>
      <c r="Q32" s="83" t="s">
        <v>63</v>
      </c>
      <c r="R32" s="95">
        <f ca="1">'Scenario Int-5'!$D38</f>
        <v>-432.23981481481468</v>
      </c>
      <c r="S32" s="77">
        <f ca="1">'Scenario Int-5'!$G38</f>
        <v>0.51234567901234573</v>
      </c>
      <c r="T32" s="77">
        <f ca="1">'Scenario Int-5'!$H38</f>
        <v>0.37105624142661181</v>
      </c>
      <c r="U32" s="78">
        <f ca="1">'Scenario Int-5'!$I38</f>
        <v>0.11659807956104253</v>
      </c>
      <c r="V32" s="95">
        <f ca="1">'Scenario Int-5'!$D53</f>
        <v>-806.80095808383271</v>
      </c>
      <c r="W32" s="77">
        <f ca="1">'Scenario Int-5'!$G53</f>
        <v>0.64471057884231542</v>
      </c>
      <c r="X32" s="77">
        <f ca="1">'Scenario Int-5'!$H53</f>
        <v>0.21357285429141717</v>
      </c>
      <c r="Y32" s="78">
        <f ca="1">'Scenario Int-5'!$I53</f>
        <v>0.14171656686626746</v>
      </c>
      <c r="Z32" s="92"/>
      <c r="AA32" s="92"/>
      <c r="AB32" s="92"/>
      <c r="AC32" s="92"/>
    </row>
    <row r="33" spans="1:29" x14ac:dyDescent="0.25">
      <c r="A33" s="84">
        <v>3</v>
      </c>
      <c r="B33" s="85" t="s">
        <v>64</v>
      </c>
      <c r="C33" s="76">
        <f ca="1">'Scenario 0'!D39</f>
        <v>392.580288065844</v>
      </c>
      <c r="D33" s="77">
        <f ca="1">'Scenario 0'!G39</f>
        <v>0.44101508916323728</v>
      </c>
      <c r="E33" s="77">
        <f ca="1">'Scenario 0'!H39</f>
        <v>3.9780521262002745E-2</v>
      </c>
      <c r="F33" s="78">
        <f ca="1">'Scenario 0'!I39</f>
        <v>0.51920438957475989</v>
      </c>
      <c r="G33" s="76">
        <f ca="1">'Scenario 0'!D54</f>
        <v>-78.397784431137779</v>
      </c>
      <c r="H33" s="77">
        <f ca="1">'Scenario 0'!G54</f>
        <v>0.57085828343313372</v>
      </c>
      <c r="I33" s="77">
        <f ca="1">'Scenario 0'!H54</f>
        <v>3.3932135728542916E-2</v>
      </c>
      <c r="J33" s="78">
        <f ca="1">'Scenario 0'!I54</f>
        <v>0.39520958083832336</v>
      </c>
      <c r="K33" s="92"/>
      <c r="L33" s="92"/>
      <c r="M33" s="92"/>
      <c r="N33" s="92"/>
      <c r="P33" s="84">
        <v>3</v>
      </c>
      <c r="Q33" s="85" t="s">
        <v>64</v>
      </c>
      <c r="R33" s="95">
        <f ca="1">'Scenario Int-5'!$D39</f>
        <v>-638.25812757201709</v>
      </c>
      <c r="S33" s="77">
        <f ca="1">'Scenario Int-5'!$G39</f>
        <v>0.77983539094650201</v>
      </c>
      <c r="T33" s="77">
        <f ca="1">'Scenario Int-5'!$H39</f>
        <v>8.9849108367626884E-2</v>
      </c>
      <c r="U33" s="78">
        <f ca="1">'Scenario Int-5'!$I39</f>
        <v>0.13031550068587106</v>
      </c>
      <c r="V33" s="95">
        <f ca="1">'Scenario Int-5'!$D54</f>
        <v>-1017.2661876247507</v>
      </c>
      <c r="W33" s="77">
        <f ca="1">'Scenario Int-5'!$G54</f>
        <v>0.81237524950099804</v>
      </c>
      <c r="X33" s="77">
        <f ca="1">'Scenario Int-5'!$H54</f>
        <v>4.9900199600798403E-2</v>
      </c>
      <c r="Y33" s="78">
        <f ca="1">'Scenario Int-5'!$I54</f>
        <v>0.1377245508982036</v>
      </c>
      <c r="Z33" s="92"/>
      <c r="AA33" s="92"/>
      <c r="AB33" s="92"/>
      <c r="AC33" s="92"/>
    </row>
    <row r="34" spans="1:29" ht="15.75" thickBot="1" x14ac:dyDescent="0.3">
      <c r="A34" s="86">
        <v>4</v>
      </c>
      <c r="B34" s="87" t="s">
        <v>65</v>
      </c>
      <c r="C34" s="79">
        <f ca="1">'Scenario 0'!D40</f>
        <v>331.25247599451365</v>
      </c>
      <c r="D34" s="80">
        <f ca="1">'Scenario 0'!G40</f>
        <v>0.54183813443072704</v>
      </c>
      <c r="E34" s="80">
        <f ca="1">'Scenario 0'!H40</f>
        <v>6.8587105624142656E-4</v>
      </c>
      <c r="F34" s="81">
        <f ca="1">'Scenario 0'!I40</f>
        <v>0.45747599451303156</v>
      </c>
      <c r="G34" s="79">
        <f ca="1">'Scenario 0'!D55</f>
        <v>-125.41930139720561</v>
      </c>
      <c r="H34" s="80">
        <f ca="1">'Scenario 0'!G55</f>
        <v>0.63672654690618757</v>
      </c>
      <c r="I34" s="80">
        <f ca="1">'Scenario 0'!H55</f>
        <v>0</v>
      </c>
      <c r="J34" s="81">
        <f ca="1">'Scenario 0'!I55</f>
        <v>0.36327345309381237</v>
      </c>
      <c r="K34" s="92"/>
      <c r="L34" s="92"/>
      <c r="M34" s="92"/>
      <c r="N34" s="92"/>
      <c r="P34" s="86">
        <v>4</v>
      </c>
      <c r="Q34" s="87" t="s">
        <v>65</v>
      </c>
      <c r="R34" s="96">
        <f ca="1">'Scenario Int-5'!$D40</f>
        <v>-748.54438271605045</v>
      </c>
      <c r="S34" s="80">
        <f ca="1">'Scenario Int-5'!$G40</f>
        <v>0.81550068587105629</v>
      </c>
      <c r="T34" s="80">
        <f ca="1">'Scenario Int-5'!$H40</f>
        <v>3.6351165980795609E-2</v>
      </c>
      <c r="U34" s="81">
        <f ca="1">'Scenario Int-5'!$I40</f>
        <v>0.14814814814814814</v>
      </c>
      <c r="V34" s="96">
        <f ca="1">'Scenario Int-5'!$D55</f>
        <v>-1089.4878043912177</v>
      </c>
      <c r="W34" s="80">
        <f ca="1">'Scenario Int-5'!$G55</f>
        <v>0.83033932135728539</v>
      </c>
      <c r="X34" s="80">
        <f ca="1">'Scenario Int-5'!$H55</f>
        <v>2.5948103792415168E-2</v>
      </c>
      <c r="Y34" s="81">
        <f ca="1">'Scenario Int-5'!$I55</f>
        <v>0.1437125748502994</v>
      </c>
      <c r="Z34" s="92"/>
      <c r="AA34" s="92"/>
      <c r="AB34" s="92"/>
      <c r="AC34" s="92"/>
    </row>
  </sheetData>
  <mergeCells count="56">
    <mergeCell ref="A2:B2"/>
    <mergeCell ref="A11:B11"/>
    <mergeCell ref="C11:F11"/>
    <mergeCell ref="G11:J11"/>
    <mergeCell ref="K11:N11"/>
    <mergeCell ref="C2:F2"/>
    <mergeCell ref="G2:J2"/>
    <mergeCell ref="C3:C4"/>
    <mergeCell ref="G3:G4"/>
    <mergeCell ref="K2:N2"/>
    <mergeCell ref="K3:K4"/>
    <mergeCell ref="A13:B13"/>
    <mergeCell ref="A20:B20"/>
    <mergeCell ref="C20:F20"/>
    <mergeCell ref="G20:J20"/>
    <mergeCell ref="A4:B4"/>
    <mergeCell ref="A30:B30"/>
    <mergeCell ref="P2:Q2"/>
    <mergeCell ref="R2:U2"/>
    <mergeCell ref="V2:Y2"/>
    <mergeCell ref="R12:R13"/>
    <mergeCell ref="V12:V13"/>
    <mergeCell ref="P28:Q28"/>
    <mergeCell ref="R28:U28"/>
    <mergeCell ref="C21:C22"/>
    <mergeCell ref="G21:G22"/>
    <mergeCell ref="A22:B22"/>
    <mergeCell ref="A28:B28"/>
    <mergeCell ref="C28:F28"/>
    <mergeCell ref="G28:J28"/>
    <mergeCell ref="C12:C13"/>
    <mergeCell ref="G12:G13"/>
    <mergeCell ref="C29:C30"/>
    <mergeCell ref="G29:G30"/>
    <mergeCell ref="K12:K13"/>
    <mergeCell ref="V28:Y28"/>
    <mergeCell ref="R29:R30"/>
    <mergeCell ref="V29:V30"/>
    <mergeCell ref="P30:Q30"/>
    <mergeCell ref="P13:Q13"/>
    <mergeCell ref="P20:Q20"/>
    <mergeCell ref="R20:U20"/>
    <mergeCell ref="V20:Y20"/>
    <mergeCell ref="R21:R22"/>
    <mergeCell ref="V21:V22"/>
    <mergeCell ref="P22:Q22"/>
    <mergeCell ref="Z2:AC2"/>
    <mergeCell ref="R3:R4"/>
    <mergeCell ref="V3:V4"/>
    <mergeCell ref="Z3:Z4"/>
    <mergeCell ref="P4:Q4"/>
    <mergeCell ref="P11:Q11"/>
    <mergeCell ref="R11:U11"/>
    <mergeCell ref="V11:Y11"/>
    <mergeCell ref="Z11:AC11"/>
    <mergeCell ref="Z12:Z1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B1:L58"/>
  <sheetViews>
    <sheetView showGridLines="0" workbookViewId="0">
      <selection activeCell="C2" sqref="C2:L2"/>
    </sheetView>
  </sheetViews>
  <sheetFormatPr defaultRowHeight="15" x14ac:dyDescent="0.25"/>
  <cols>
    <col min="2" max="2" width="29.140625" customWidth="1"/>
    <col min="3" max="3" width="9" style="32" customWidth="1"/>
    <col min="4" max="4" width="9.28515625" style="32" customWidth="1"/>
    <col min="5" max="6" width="11.42578125" style="32" customWidth="1"/>
    <col min="7" max="7" width="11" style="32" customWidth="1"/>
    <col min="8" max="8" width="12.5703125" style="32" customWidth="1"/>
    <col min="9" max="9" width="9.5703125" style="32" customWidth="1"/>
    <col min="10" max="10" width="10.140625" style="32" customWidth="1"/>
    <col min="11" max="11" width="11.5703125" style="32" customWidth="1"/>
    <col min="12" max="12" width="10.42578125" style="32" customWidth="1"/>
  </cols>
  <sheetData>
    <row r="1" spans="2:12" x14ac:dyDescent="0.25">
      <c r="B1" t="s">
        <v>14</v>
      </c>
    </row>
    <row r="2" spans="2:12" s="31" customFormat="1" ht="71.25" customHeight="1" x14ac:dyDescent="0.25">
      <c r="B2" s="35"/>
      <c r="C2" s="33" t="s">
        <v>90</v>
      </c>
      <c r="D2" s="33" t="s">
        <v>91</v>
      </c>
      <c r="E2" s="33" t="s">
        <v>11</v>
      </c>
      <c r="F2" s="33" t="s">
        <v>92</v>
      </c>
      <c r="G2" s="33" t="s">
        <v>10</v>
      </c>
      <c r="H2" s="33" t="s">
        <v>93</v>
      </c>
      <c r="I2" s="33" t="s">
        <v>12</v>
      </c>
      <c r="J2" s="33" t="s">
        <v>94</v>
      </c>
      <c r="K2" s="33" t="s">
        <v>96</v>
      </c>
      <c r="L2" s="34" t="s">
        <v>95</v>
      </c>
    </row>
    <row r="3" spans="2:12" ht="22.5" x14ac:dyDescent="0.25">
      <c r="B3" s="135" t="str">
        <f>'Scenario 0'!D$2</f>
        <v>Scenario 0 (DOE NOPR LCC Model)</v>
      </c>
      <c r="C3" s="38">
        <f ca="1">'Scenario 0'!D$8</f>
        <v>122.32880127400846</v>
      </c>
      <c r="D3" s="38">
        <f ca="1">'Scenario 0'!D$23</f>
        <v>-137.34158966565337</v>
      </c>
      <c r="E3" s="38">
        <f ca="1">'Scenario 0'!P$8</f>
        <v>-49.962711761858849</v>
      </c>
      <c r="F3" s="38">
        <f ca="1">'Scenario 0'!P$23</f>
        <v>-269.28860606060601</v>
      </c>
      <c r="G3" s="38">
        <f ca="1">'Scenario 0'!AB$8</f>
        <v>857.15303282959871</v>
      </c>
      <c r="H3" s="38">
        <f ca="1">'Scenario 0'!AB$23</f>
        <v>404.85625000000005</v>
      </c>
      <c r="I3" s="38">
        <f ca="1">'Scenario 0'!D$37</f>
        <v>250.38604252400566</v>
      </c>
      <c r="J3" s="38">
        <f ca="1">'Scenario 0'!P$37</f>
        <v>-91.945024038461654</v>
      </c>
      <c r="K3" s="38">
        <f ca="1">'Scenario 0'!D$52</f>
        <v>-113.36085828343315</v>
      </c>
      <c r="L3" s="39">
        <f ca="1">'Scenario 0'!P$52</f>
        <v>-505.8008403361344</v>
      </c>
    </row>
    <row r="4" spans="2:12" s="36" customFormat="1" x14ac:dyDescent="0.25">
      <c r="B4" s="58" t="str">
        <f>'Scenario 24'!D$2</f>
        <v>Scenario 24 (D2, D4, D5, D8)</v>
      </c>
      <c r="C4" s="40">
        <f ca="1">'Scenario 24'!D$8</f>
        <v>-233.46485763922411</v>
      </c>
      <c r="D4" s="40">
        <f ca="1">'Scenario 24'!D$23</f>
        <v>-362.07412765957417</v>
      </c>
      <c r="E4" s="40">
        <f ca="1">'Scenario 24'!P$8</f>
        <v>-295.59793199419187</v>
      </c>
      <c r="F4" s="40">
        <f ca="1">'Scenario 24'!P$23</f>
        <v>-449.35735984848463</v>
      </c>
      <c r="G4" s="40">
        <f ca="1">'Scenario 24'!AB$8</f>
        <v>54.451964564877542</v>
      </c>
      <c r="H4" s="40">
        <f ca="1">'Scenario 24'!AB$23</f>
        <v>12.178366666666671</v>
      </c>
      <c r="I4" s="40">
        <f ca="1">'Scenario 24'!D$37</f>
        <v>-163.3768792866943</v>
      </c>
      <c r="J4" s="40">
        <f ca="1">'Scenario 24'!P$37</f>
        <v>-343.35966346153862</v>
      </c>
      <c r="K4" s="40">
        <f ca="1">'Scenario 24'!D$52</f>
        <v>-435.98530938123736</v>
      </c>
      <c r="L4" s="41">
        <f ca="1">'Scenario 24'!P$52</f>
        <v>-953.6925210084039</v>
      </c>
    </row>
    <row r="5" spans="2:12" s="36" customFormat="1" x14ac:dyDescent="0.25">
      <c r="B5" s="135" t="str">
        <f>'Scenario I-16'!D$2</f>
        <v>Scenario I-16 (I2, I6, I8, I13)</v>
      </c>
      <c r="C5" s="38">
        <f ca="1">'Scenario I-16'!D$8</f>
        <v>-157.40455844030492</v>
      </c>
      <c r="D5" s="38">
        <f ca="1">'Scenario I-16'!D$23</f>
        <v>-343.62879027355638</v>
      </c>
      <c r="E5" s="38">
        <f ca="1">'Scenario I-16'!P$8</f>
        <v>-264.69022023233236</v>
      </c>
      <c r="F5" s="38">
        <f ca="1">'Scenario I-16'!P$23</f>
        <v>-418.50077651515153</v>
      </c>
      <c r="G5" s="38">
        <f ca="1">'Scenario I-16'!AB$8</f>
        <v>290.610234497134</v>
      </c>
      <c r="H5" s="38">
        <f ca="1">'Scenario I-16'!AB$23</f>
        <v>-65.121433333333357</v>
      </c>
      <c r="I5" s="38">
        <f ca="1">'Scenario I-16'!D$37</f>
        <v>-98.433888888888774</v>
      </c>
      <c r="J5" s="38">
        <f ca="1">'Scenario I-16'!P$37</f>
        <v>-315.85829326923061</v>
      </c>
      <c r="K5" s="38">
        <f ca="1">'Scenario I-16'!D$52</f>
        <v>-299.8909580838324</v>
      </c>
      <c r="L5" s="39">
        <f ca="1">'Scenario I-16'!P$52</f>
        <v>-565.98344537815126</v>
      </c>
    </row>
    <row r="6" spans="2:12" x14ac:dyDescent="0.25">
      <c r="B6" s="137" t="str">
        <f>'Scenario Int-5'!D$2</f>
        <v>Scenario Int-5 (Scenarios 24 &amp; I-16)</v>
      </c>
      <c r="C6" s="42">
        <f ca="1">'Scenario Int-5'!D$8</f>
        <v>-525.64572724640652</v>
      </c>
      <c r="D6" s="42">
        <f ca="1">'Scenario Int-5'!D$23</f>
        <v>-635.12394832826737</v>
      </c>
      <c r="E6" s="42">
        <f ca="1">'Scenario Int-5'!P$8</f>
        <v>-605.49806026137514</v>
      </c>
      <c r="F6" s="42">
        <f ca="1">'Scenario Int-5'!P$23</f>
        <v>-694.46090151515136</v>
      </c>
      <c r="G6" s="42">
        <f ca="1">'Scenario Int-5'!AB$8</f>
        <v>-175.89357998957811</v>
      </c>
      <c r="H6" s="42">
        <f ca="1">'Scenario Int-5'!AB$23</f>
        <v>-391.65525000000019</v>
      </c>
      <c r="I6" s="42">
        <f ca="1">'Scenario Int-5'!D$37</f>
        <v>-468.50582990397788</v>
      </c>
      <c r="J6" s="42">
        <f ca="1">'Scenario Int-5'!P$37</f>
        <v>-623.17769230769215</v>
      </c>
      <c r="K6" s="42">
        <f ca="1">'Scenario Int-5'!D$52</f>
        <v>-842.15395209580834</v>
      </c>
      <c r="L6" s="43">
        <f ca="1">'Scenario Int-5'!P$52</f>
        <v>-1046.005462184874</v>
      </c>
    </row>
    <row r="7" spans="2:12" s="36" customFormat="1" x14ac:dyDescent="0.25">
      <c r="B7" s="124"/>
      <c r="C7" s="40"/>
      <c r="D7" s="40"/>
      <c r="E7" s="40"/>
      <c r="F7" s="40"/>
      <c r="G7" s="40"/>
      <c r="H7" s="40"/>
      <c r="I7" s="40"/>
      <c r="J7" s="40"/>
      <c r="K7" s="40"/>
      <c r="L7" s="40"/>
    </row>
    <row r="8" spans="2:12" x14ac:dyDescent="0.25">
      <c r="B8" s="125"/>
      <c r="C8" s="38"/>
      <c r="D8" s="38"/>
      <c r="E8" s="38"/>
      <c r="F8" s="38"/>
      <c r="G8" s="38"/>
      <c r="H8" s="38"/>
      <c r="I8" s="38"/>
      <c r="J8" s="38"/>
      <c r="K8" s="38"/>
      <c r="L8" s="38"/>
    </row>
    <row r="9" spans="2:12" s="36" customFormat="1" x14ac:dyDescent="0.25">
      <c r="B9" s="124"/>
      <c r="C9" s="40"/>
      <c r="D9" s="40"/>
      <c r="E9" s="40"/>
      <c r="F9" s="40"/>
      <c r="G9" s="40"/>
      <c r="H9" s="40"/>
      <c r="I9" s="40"/>
      <c r="J9" s="40"/>
      <c r="K9" s="40"/>
      <c r="L9" s="40"/>
    </row>
    <row r="10" spans="2:12" x14ac:dyDescent="0.25">
      <c r="B10" s="125"/>
      <c r="C10" s="38"/>
      <c r="D10" s="38"/>
      <c r="E10" s="38"/>
      <c r="F10" s="38"/>
      <c r="G10" s="38"/>
      <c r="H10" s="38"/>
      <c r="I10" s="38"/>
      <c r="J10" s="38"/>
      <c r="K10" s="38"/>
      <c r="L10" s="38"/>
    </row>
    <row r="11" spans="2:12" s="36" customFormat="1" x14ac:dyDescent="0.25">
      <c r="B11" s="124"/>
      <c r="C11" s="40"/>
      <c r="D11" s="40"/>
      <c r="E11" s="40"/>
      <c r="F11" s="40"/>
      <c r="G11" s="40"/>
      <c r="H11" s="40"/>
      <c r="I11" s="40"/>
      <c r="J11" s="40"/>
      <c r="K11" s="40"/>
      <c r="L11" s="40"/>
    </row>
    <row r="12" spans="2:12" x14ac:dyDescent="0.25">
      <c r="B12" s="125"/>
      <c r="C12" s="38"/>
      <c r="D12" s="38"/>
      <c r="E12" s="38"/>
      <c r="F12" s="38"/>
      <c r="G12" s="38"/>
      <c r="H12" s="38"/>
      <c r="I12" s="38"/>
      <c r="J12" s="38"/>
      <c r="K12" s="38"/>
      <c r="L12" s="38"/>
    </row>
    <row r="13" spans="2:12" s="36" customFormat="1" x14ac:dyDescent="0.25">
      <c r="B13" s="124"/>
      <c r="C13" s="40"/>
      <c r="D13" s="40"/>
      <c r="E13" s="40"/>
      <c r="F13" s="40"/>
      <c r="G13" s="40"/>
      <c r="H13" s="40"/>
      <c r="I13" s="40"/>
      <c r="J13" s="40"/>
      <c r="K13" s="40"/>
      <c r="L13" s="40"/>
    </row>
    <row r="14" spans="2:12" x14ac:dyDescent="0.25">
      <c r="B14" s="125"/>
      <c r="C14" s="38"/>
      <c r="D14" s="38"/>
      <c r="E14" s="38"/>
      <c r="F14" s="38"/>
      <c r="G14" s="38"/>
      <c r="H14" s="38"/>
      <c r="I14" s="38"/>
      <c r="J14" s="38"/>
      <c r="K14" s="38"/>
      <c r="L14" s="38"/>
    </row>
    <row r="15" spans="2:12" s="36" customFormat="1" x14ac:dyDescent="0.25">
      <c r="B15" s="124"/>
      <c r="C15" s="40"/>
      <c r="D15" s="40"/>
      <c r="E15" s="40"/>
      <c r="F15" s="40"/>
      <c r="G15" s="40"/>
      <c r="H15" s="40"/>
      <c r="I15" s="40"/>
      <c r="J15" s="40"/>
      <c r="K15" s="40"/>
      <c r="L15" s="40"/>
    </row>
    <row r="16" spans="2:12" x14ac:dyDescent="0.25">
      <c r="B16" s="125"/>
      <c r="C16" s="38"/>
      <c r="D16" s="38"/>
      <c r="E16" s="38"/>
      <c r="F16" s="38"/>
      <c r="G16" s="38"/>
      <c r="H16" s="38"/>
      <c r="I16" s="38"/>
      <c r="J16" s="38"/>
      <c r="K16" s="38"/>
      <c r="L16" s="38"/>
    </row>
    <row r="17" spans="2:12" s="36" customFormat="1" x14ac:dyDescent="0.25">
      <c r="B17" s="124"/>
      <c r="C17" s="40"/>
      <c r="D17" s="40"/>
      <c r="E17" s="40"/>
      <c r="F17" s="40"/>
      <c r="G17" s="40"/>
      <c r="H17" s="40"/>
      <c r="I17" s="40"/>
      <c r="J17" s="40"/>
      <c r="K17" s="40"/>
      <c r="L17" s="40"/>
    </row>
    <row r="18" spans="2:12" x14ac:dyDescent="0.25">
      <c r="B18" s="125"/>
      <c r="C18" s="38"/>
      <c r="D18" s="38"/>
      <c r="E18" s="38"/>
      <c r="F18" s="38"/>
      <c r="G18" s="38"/>
      <c r="H18" s="38"/>
      <c r="I18" s="38"/>
      <c r="J18" s="38"/>
      <c r="K18" s="38"/>
      <c r="L18" s="38"/>
    </row>
    <row r="19" spans="2:12" s="36" customFormat="1" x14ac:dyDescent="0.25">
      <c r="B19" s="124"/>
      <c r="C19" s="40"/>
      <c r="D19" s="40"/>
      <c r="E19" s="40"/>
      <c r="F19" s="40"/>
      <c r="G19" s="40"/>
      <c r="H19" s="40"/>
      <c r="I19" s="40"/>
      <c r="J19" s="40"/>
      <c r="K19" s="40"/>
      <c r="L19" s="40"/>
    </row>
    <row r="20" spans="2:12" x14ac:dyDescent="0.25">
      <c r="B20" s="125"/>
      <c r="C20" s="38"/>
      <c r="D20" s="38"/>
      <c r="E20" s="38"/>
      <c r="F20" s="38"/>
      <c r="G20" s="38"/>
      <c r="H20" s="38"/>
      <c r="I20" s="38"/>
      <c r="J20" s="38"/>
      <c r="K20" s="38"/>
      <c r="L20" s="38"/>
    </row>
    <row r="21" spans="2:12" s="36" customFormat="1" x14ac:dyDescent="0.25">
      <c r="B21" s="124"/>
      <c r="C21" s="40"/>
      <c r="D21" s="40"/>
      <c r="E21" s="40"/>
      <c r="F21" s="40"/>
      <c r="G21" s="40"/>
      <c r="H21" s="40"/>
      <c r="I21" s="40"/>
      <c r="J21" s="40"/>
      <c r="K21" s="40"/>
      <c r="L21" s="40"/>
    </row>
    <row r="22" spans="2:12" x14ac:dyDescent="0.25">
      <c r="B22" s="125"/>
      <c r="C22" s="38"/>
      <c r="D22" s="38"/>
      <c r="E22" s="38"/>
      <c r="F22" s="38"/>
      <c r="G22" s="38"/>
      <c r="H22" s="38"/>
      <c r="I22" s="38"/>
      <c r="J22" s="38"/>
      <c r="K22" s="38"/>
      <c r="L22" s="38"/>
    </row>
    <row r="23" spans="2:12" s="36" customFormat="1" x14ac:dyDescent="0.25">
      <c r="B23" s="124"/>
      <c r="C23" s="40"/>
      <c r="D23" s="40"/>
      <c r="E23" s="40"/>
      <c r="F23" s="40"/>
      <c r="G23" s="40"/>
      <c r="H23" s="40"/>
      <c r="I23" s="40"/>
      <c r="J23" s="40"/>
      <c r="K23" s="40"/>
      <c r="L23" s="40"/>
    </row>
    <row r="24" spans="2:12" x14ac:dyDescent="0.25">
      <c r="B24" s="125"/>
      <c r="C24" s="38"/>
      <c r="D24" s="38"/>
      <c r="E24" s="38"/>
      <c r="F24" s="38"/>
      <c r="G24" s="38"/>
      <c r="H24" s="38"/>
      <c r="I24" s="38"/>
      <c r="J24" s="38"/>
      <c r="K24" s="38"/>
      <c r="L24" s="38"/>
    </row>
    <row r="25" spans="2:12" s="36" customFormat="1" x14ac:dyDescent="0.25">
      <c r="B25" s="124"/>
      <c r="C25" s="40"/>
      <c r="D25" s="40"/>
      <c r="E25" s="40"/>
      <c r="F25" s="40"/>
      <c r="G25" s="40"/>
      <c r="H25" s="40"/>
      <c r="I25" s="40"/>
      <c r="J25" s="40"/>
      <c r="K25" s="40"/>
      <c r="L25" s="40"/>
    </row>
    <row r="26" spans="2:12" x14ac:dyDescent="0.25">
      <c r="B26" s="125"/>
      <c r="C26" s="38"/>
      <c r="D26" s="38"/>
      <c r="E26" s="38"/>
      <c r="F26" s="38"/>
      <c r="G26" s="38"/>
      <c r="H26" s="38"/>
      <c r="I26" s="38"/>
      <c r="J26" s="38"/>
      <c r="K26" s="38"/>
      <c r="L26" s="38"/>
    </row>
    <row r="27" spans="2:12" s="36" customFormat="1" x14ac:dyDescent="0.25">
      <c r="B27" s="124"/>
      <c r="C27" s="40"/>
      <c r="D27" s="40"/>
      <c r="E27" s="40"/>
      <c r="F27" s="40"/>
      <c r="G27" s="40"/>
      <c r="H27" s="40"/>
      <c r="I27" s="40"/>
      <c r="J27" s="40"/>
      <c r="K27" s="40"/>
      <c r="L27" s="40"/>
    </row>
    <row r="28" spans="2:12" s="45" customFormat="1" x14ac:dyDescent="0.25">
      <c r="B28" s="46"/>
      <c r="C28" s="44"/>
      <c r="D28" s="44"/>
      <c r="E28" s="44"/>
      <c r="F28" s="44"/>
      <c r="G28" s="44"/>
      <c r="H28" s="44"/>
      <c r="I28" s="44"/>
      <c r="J28" s="44"/>
      <c r="K28" s="44"/>
      <c r="L28" s="44"/>
    </row>
    <row r="29" spans="2:12" s="36" customFormat="1" x14ac:dyDescent="0.25">
      <c r="B29" s="124"/>
      <c r="C29" s="40"/>
      <c r="D29" s="40"/>
      <c r="E29" s="40"/>
      <c r="F29" s="40"/>
      <c r="G29" s="40"/>
      <c r="H29" s="40"/>
      <c r="I29" s="40"/>
      <c r="J29" s="40"/>
      <c r="K29" s="40"/>
      <c r="L29" s="40"/>
    </row>
    <row r="30" spans="2:12" s="45" customFormat="1" x14ac:dyDescent="0.25">
      <c r="B30" s="46"/>
      <c r="C30" s="44"/>
      <c r="D30" s="44"/>
      <c r="E30" s="44"/>
      <c r="F30" s="44"/>
      <c r="G30" s="44"/>
      <c r="H30" s="44"/>
      <c r="I30" s="44"/>
      <c r="J30" s="44"/>
      <c r="K30" s="44"/>
      <c r="L30" s="44"/>
    </row>
    <row r="31" spans="2:12" x14ac:dyDescent="0.25">
      <c r="B31" s="52"/>
      <c r="C31" s="126"/>
      <c r="D31" s="126"/>
      <c r="E31" s="126"/>
      <c r="F31" s="126"/>
      <c r="G31" s="126"/>
      <c r="H31" s="126"/>
      <c r="I31" s="126"/>
      <c r="J31" s="126"/>
      <c r="K31" s="126"/>
      <c r="L31" s="126"/>
    </row>
    <row r="32" spans="2:12" s="31" customFormat="1" x14ac:dyDescent="0.25">
      <c r="B32" s="127"/>
      <c r="C32" s="128"/>
      <c r="D32" s="128"/>
      <c r="E32" s="128"/>
      <c r="F32" s="128"/>
      <c r="G32" s="128"/>
      <c r="H32" s="128"/>
      <c r="I32" s="128"/>
      <c r="J32" s="128"/>
      <c r="K32" s="128"/>
      <c r="L32" s="128"/>
    </row>
    <row r="33" spans="2:12" x14ac:dyDescent="0.25">
      <c r="B33" s="123"/>
      <c r="C33" s="38"/>
      <c r="D33" s="38"/>
      <c r="E33" s="38"/>
      <c r="F33" s="38"/>
      <c r="G33" s="38"/>
      <c r="H33" s="38"/>
      <c r="I33" s="38"/>
      <c r="J33" s="38"/>
      <c r="K33" s="38"/>
      <c r="L33" s="38"/>
    </row>
    <row r="34" spans="2:12" s="56" customFormat="1" x14ac:dyDescent="0.25">
      <c r="B34" s="129"/>
      <c r="C34" s="55"/>
      <c r="D34" s="55"/>
      <c r="E34" s="55"/>
      <c r="F34" s="55"/>
      <c r="G34" s="55"/>
      <c r="H34" s="55"/>
      <c r="I34" s="55"/>
      <c r="J34" s="55"/>
      <c r="K34" s="55"/>
      <c r="L34" s="55"/>
    </row>
    <row r="35" spans="2:12" s="73" customFormat="1" x14ac:dyDescent="0.25">
      <c r="B35" s="130"/>
      <c r="C35" s="72"/>
      <c r="D35" s="72"/>
      <c r="E35" s="72"/>
      <c r="F35" s="72"/>
      <c r="G35" s="72"/>
      <c r="H35" s="72"/>
      <c r="I35" s="72"/>
      <c r="J35" s="72"/>
      <c r="K35" s="72"/>
      <c r="L35" s="72"/>
    </row>
    <row r="36" spans="2:12" s="56" customFormat="1" ht="23.25" customHeight="1" x14ac:dyDescent="0.25">
      <c r="B36" s="129"/>
      <c r="C36" s="55"/>
      <c r="D36" s="55"/>
      <c r="E36" s="55"/>
      <c r="F36" s="55"/>
      <c r="G36" s="55"/>
      <c r="H36" s="55"/>
      <c r="I36" s="55"/>
      <c r="J36" s="55"/>
      <c r="K36" s="55"/>
      <c r="L36" s="55"/>
    </row>
    <row r="37" spans="2:12" s="73" customFormat="1" x14ac:dyDescent="0.25">
      <c r="B37" s="130"/>
      <c r="C37" s="72"/>
      <c r="D37" s="72"/>
      <c r="E37" s="72"/>
      <c r="F37" s="72"/>
      <c r="G37" s="72"/>
      <c r="H37" s="72"/>
      <c r="I37" s="72"/>
      <c r="J37" s="72"/>
      <c r="K37" s="72"/>
      <c r="L37" s="72"/>
    </row>
    <row r="38" spans="2:12" s="56" customFormat="1" x14ac:dyDescent="0.25">
      <c r="B38" s="129"/>
      <c r="C38" s="55"/>
      <c r="D38" s="55"/>
      <c r="E38" s="55"/>
      <c r="F38" s="55"/>
      <c r="G38" s="55"/>
      <c r="H38" s="55"/>
      <c r="I38" s="55"/>
      <c r="J38" s="55"/>
      <c r="K38" s="55"/>
      <c r="L38" s="55"/>
    </row>
    <row r="39" spans="2:12" s="73" customFormat="1" x14ac:dyDescent="0.25">
      <c r="B39" s="130"/>
      <c r="C39" s="72"/>
      <c r="D39" s="72"/>
      <c r="E39" s="72"/>
      <c r="F39" s="72"/>
      <c r="G39" s="72"/>
      <c r="H39" s="72"/>
      <c r="I39" s="72"/>
      <c r="J39" s="72"/>
      <c r="K39" s="72"/>
      <c r="L39" s="72"/>
    </row>
    <row r="40" spans="2:12" s="56" customFormat="1" x14ac:dyDescent="0.25">
      <c r="B40" s="129"/>
      <c r="C40" s="55"/>
      <c r="D40" s="55"/>
      <c r="E40" s="55"/>
      <c r="F40" s="55"/>
      <c r="G40" s="55"/>
      <c r="H40" s="55"/>
      <c r="I40" s="55"/>
      <c r="J40" s="55"/>
      <c r="K40" s="55"/>
      <c r="L40" s="55"/>
    </row>
    <row r="41" spans="2:12" s="73" customFormat="1" x14ac:dyDescent="0.25">
      <c r="B41" s="130"/>
      <c r="C41" s="72"/>
      <c r="D41" s="72"/>
      <c r="E41" s="72"/>
      <c r="F41" s="72"/>
      <c r="G41" s="72"/>
      <c r="H41" s="72"/>
      <c r="I41" s="72"/>
      <c r="J41" s="72"/>
      <c r="K41" s="72"/>
      <c r="L41" s="72"/>
    </row>
    <row r="42" spans="2:12" s="59" customFormat="1" x14ac:dyDescent="0.25">
      <c r="B42" s="131"/>
      <c r="C42" s="55"/>
      <c r="D42" s="55"/>
      <c r="E42" s="55"/>
      <c r="F42" s="55"/>
      <c r="G42" s="55"/>
      <c r="H42" s="55"/>
      <c r="I42" s="55"/>
      <c r="J42" s="55"/>
      <c r="K42" s="55"/>
      <c r="L42" s="55"/>
    </row>
    <row r="43" spans="2:12" s="97" customFormat="1" x14ac:dyDescent="0.25">
      <c r="B43" s="132"/>
      <c r="C43" s="72"/>
      <c r="D43" s="72"/>
      <c r="E43" s="72"/>
      <c r="F43" s="72"/>
      <c r="G43" s="72"/>
      <c r="H43" s="72"/>
      <c r="I43" s="72"/>
      <c r="J43" s="72"/>
      <c r="K43" s="72"/>
      <c r="L43" s="72"/>
    </row>
    <row r="44" spans="2:12" s="60" customFormat="1" x14ac:dyDescent="0.25">
      <c r="B44" s="71"/>
      <c r="C44" s="57"/>
      <c r="D44" s="57"/>
      <c r="E44" s="57"/>
      <c r="F44" s="57"/>
      <c r="G44" s="57"/>
      <c r="H44" s="57"/>
      <c r="I44" s="57"/>
      <c r="J44" s="57"/>
      <c r="K44" s="57"/>
      <c r="L44" s="57"/>
    </row>
    <row r="45" spans="2:12" s="60" customFormat="1" x14ac:dyDescent="0.25">
      <c r="B45" s="52"/>
      <c r="C45" s="57"/>
      <c r="D45" s="57"/>
      <c r="E45" s="57"/>
      <c r="F45" s="57"/>
      <c r="G45" s="57"/>
      <c r="H45" s="57"/>
      <c r="I45" s="57"/>
      <c r="J45" s="57"/>
      <c r="K45" s="57"/>
      <c r="L45" s="57"/>
    </row>
    <row r="46" spans="2:12" s="31" customFormat="1" x14ac:dyDescent="0.25">
      <c r="B46" s="127"/>
      <c r="C46" s="128"/>
      <c r="D46" s="128"/>
      <c r="E46" s="128"/>
      <c r="F46" s="128"/>
      <c r="G46" s="128"/>
      <c r="H46" s="128"/>
      <c r="I46" s="128"/>
      <c r="J46" s="128"/>
      <c r="K46" s="128"/>
      <c r="L46" s="128"/>
    </row>
    <row r="47" spans="2:12" x14ac:dyDescent="0.25">
      <c r="B47" s="123"/>
      <c r="C47" s="38"/>
      <c r="D47" s="38"/>
      <c r="E47" s="38"/>
      <c r="F47" s="38"/>
      <c r="G47" s="38"/>
      <c r="H47" s="38"/>
      <c r="I47" s="38"/>
      <c r="J47" s="38"/>
      <c r="K47" s="38"/>
      <c r="L47" s="38"/>
    </row>
    <row r="48" spans="2:12" s="56" customFormat="1" x14ac:dyDescent="0.25">
      <c r="B48" s="129"/>
      <c r="C48" s="55"/>
      <c r="D48" s="55"/>
      <c r="E48" s="55"/>
      <c r="F48" s="55"/>
      <c r="G48" s="55"/>
      <c r="H48" s="55"/>
      <c r="I48" s="55"/>
      <c r="J48" s="55"/>
      <c r="K48" s="55"/>
      <c r="L48" s="55"/>
    </row>
    <row r="49" spans="2:12" s="73" customFormat="1" x14ac:dyDescent="0.25">
      <c r="B49" s="130"/>
      <c r="C49" s="72"/>
      <c r="D49" s="72"/>
      <c r="E49" s="72"/>
      <c r="F49" s="72"/>
      <c r="G49" s="72"/>
      <c r="H49" s="72"/>
      <c r="I49" s="72"/>
      <c r="J49" s="72"/>
      <c r="K49" s="72"/>
      <c r="L49" s="72"/>
    </row>
    <row r="50" spans="2:12" s="56" customFormat="1" x14ac:dyDescent="0.25">
      <c r="B50" s="129"/>
      <c r="C50" s="55"/>
      <c r="D50" s="55"/>
      <c r="E50" s="55"/>
      <c r="F50" s="55"/>
      <c r="G50" s="55"/>
      <c r="H50" s="55"/>
      <c r="I50" s="55"/>
      <c r="J50" s="55"/>
      <c r="K50" s="55"/>
      <c r="L50" s="55"/>
    </row>
    <row r="51" spans="2:12" s="73" customFormat="1" x14ac:dyDescent="0.25">
      <c r="B51" s="130"/>
      <c r="C51" s="72"/>
      <c r="D51" s="72"/>
      <c r="E51" s="72"/>
      <c r="F51" s="72"/>
      <c r="G51" s="72"/>
      <c r="H51" s="72"/>
      <c r="I51" s="72"/>
      <c r="J51" s="72"/>
      <c r="K51" s="72"/>
      <c r="L51" s="72"/>
    </row>
    <row r="52" spans="2:12" s="56" customFormat="1" x14ac:dyDescent="0.25">
      <c r="B52" s="129"/>
      <c r="C52" s="55"/>
      <c r="D52" s="55"/>
      <c r="E52" s="55"/>
      <c r="F52" s="55"/>
      <c r="G52" s="55"/>
      <c r="H52" s="55"/>
      <c r="I52" s="55"/>
      <c r="J52" s="55"/>
      <c r="K52" s="55"/>
      <c r="L52" s="55"/>
    </row>
    <row r="53" spans="2:12" s="73" customFormat="1" x14ac:dyDescent="0.25">
      <c r="B53" s="130"/>
      <c r="C53" s="72"/>
      <c r="D53" s="72"/>
      <c r="E53" s="72"/>
      <c r="F53" s="72"/>
      <c r="G53" s="72"/>
      <c r="H53" s="72"/>
      <c r="I53" s="72"/>
      <c r="J53" s="72"/>
      <c r="K53" s="72"/>
      <c r="L53" s="72"/>
    </row>
    <row r="54" spans="2:12" s="56" customFormat="1" x14ac:dyDescent="0.25">
      <c r="B54" s="129"/>
      <c r="C54" s="55"/>
      <c r="D54" s="55"/>
      <c r="E54" s="55"/>
      <c r="F54" s="55"/>
      <c r="G54" s="55"/>
      <c r="H54" s="55"/>
      <c r="I54" s="55"/>
      <c r="J54" s="55"/>
      <c r="K54" s="55"/>
      <c r="L54" s="55"/>
    </row>
    <row r="55" spans="2:12" s="73" customFormat="1" x14ac:dyDescent="0.25">
      <c r="B55" s="130"/>
      <c r="C55" s="72"/>
      <c r="D55" s="72"/>
      <c r="E55" s="72"/>
      <c r="F55" s="72"/>
      <c r="G55" s="72"/>
      <c r="H55" s="72"/>
      <c r="I55" s="72"/>
      <c r="J55" s="72"/>
      <c r="K55" s="72"/>
      <c r="L55" s="72"/>
    </row>
    <row r="56" spans="2:12" s="56" customFormat="1" x14ac:dyDescent="0.25">
      <c r="B56" s="129"/>
      <c r="C56" s="55"/>
      <c r="D56" s="55"/>
      <c r="E56" s="55"/>
      <c r="F56" s="55"/>
      <c r="G56" s="55"/>
      <c r="H56" s="55"/>
      <c r="I56" s="55"/>
      <c r="J56" s="55"/>
      <c r="K56" s="55"/>
      <c r="L56" s="55"/>
    </row>
    <row r="57" spans="2:12" s="73" customFormat="1" x14ac:dyDescent="0.25">
      <c r="B57" s="130"/>
      <c r="C57" s="72"/>
      <c r="D57" s="72"/>
      <c r="E57" s="72"/>
      <c r="F57" s="72"/>
      <c r="G57" s="72"/>
      <c r="H57" s="72"/>
      <c r="I57" s="72"/>
      <c r="J57" s="72"/>
      <c r="K57" s="72"/>
      <c r="L57" s="72"/>
    </row>
    <row r="58" spans="2:12" x14ac:dyDescent="0.25">
      <c r="B58" s="52"/>
      <c r="C58" s="126"/>
      <c r="D58" s="126"/>
      <c r="E58" s="126"/>
      <c r="F58" s="126"/>
      <c r="G58" s="126"/>
      <c r="H58" s="126"/>
      <c r="I58" s="126"/>
      <c r="J58" s="126"/>
      <c r="K58" s="126"/>
      <c r="L58" s="12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L59"/>
  <sheetViews>
    <sheetView showGridLines="0" workbookViewId="0">
      <selection activeCell="B10" sqref="B10"/>
    </sheetView>
  </sheetViews>
  <sheetFormatPr defaultRowHeight="15" x14ac:dyDescent="0.25"/>
  <cols>
    <col min="2" max="2" width="24.7109375" customWidth="1"/>
    <col min="3" max="3" width="9.5703125" style="32" customWidth="1"/>
    <col min="4" max="4" width="9.140625" style="32" customWidth="1"/>
    <col min="5" max="5" width="11.5703125" style="32" customWidth="1"/>
    <col min="6" max="6" width="13" style="32" customWidth="1"/>
    <col min="7" max="7" width="11" style="32" customWidth="1"/>
    <col min="8" max="8" width="12.5703125" style="32" customWidth="1"/>
    <col min="9" max="9" width="9.7109375" style="32" customWidth="1"/>
    <col min="10" max="10" width="10" style="32" customWidth="1"/>
    <col min="11" max="12" width="10.28515625" style="32" customWidth="1"/>
  </cols>
  <sheetData>
    <row r="1" spans="1:12" x14ac:dyDescent="0.25">
      <c r="B1" t="s">
        <v>15</v>
      </c>
    </row>
    <row r="2" spans="1:12" s="31" customFormat="1" ht="45.75" x14ac:dyDescent="0.25">
      <c r="B2" s="35"/>
      <c r="C2" s="33" t="s">
        <v>90</v>
      </c>
      <c r="D2" s="33" t="s">
        <v>91</v>
      </c>
      <c r="E2" s="33" t="s">
        <v>11</v>
      </c>
      <c r="F2" s="33" t="s">
        <v>92</v>
      </c>
      <c r="G2" s="33" t="s">
        <v>10</v>
      </c>
      <c r="H2" s="33" t="s">
        <v>93</v>
      </c>
      <c r="I2" s="33" t="s">
        <v>12</v>
      </c>
      <c r="J2" s="33" t="s">
        <v>94</v>
      </c>
      <c r="K2" s="33" t="s">
        <v>96</v>
      </c>
      <c r="L2" s="34" t="s">
        <v>95</v>
      </c>
    </row>
    <row r="3" spans="1:12" ht="22.5" x14ac:dyDescent="0.25">
      <c r="B3" s="37" t="str">
        <f>'Scenario 0'!D$2</f>
        <v>Scenario 0 (DOE NOPR LCC Model)</v>
      </c>
      <c r="C3" s="53">
        <f ca="1">'Scenario 0'!D$9</f>
        <v>185.6951307788822</v>
      </c>
      <c r="D3" s="53">
        <f ca="1">'Scenario 0'!D$24</f>
        <v>-97.514255319148802</v>
      </c>
      <c r="E3" s="53">
        <f ca="1">'Scenario 24'!P$9</f>
        <v>-241.41824540174278</v>
      </c>
      <c r="F3" s="53">
        <f ca="1">'Scenario 0'!P$24</f>
        <v>-228.22347727272756</v>
      </c>
      <c r="G3" s="53">
        <f ca="1">'Scenario 0'!AB$9</f>
        <v>903.03717040125093</v>
      </c>
      <c r="H3" s="53">
        <f ca="1">'Scenario 0'!AB$24</f>
        <v>434.89260000000013</v>
      </c>
      <c r="I3" s="53">
        <f ca="1">'Scenario 0'!D$38</f>
        <v>328.39980109739429</v>
      </c>
      <c r="J3" s="53">
        <f ca="1">'Scenario 0'!P$38</f>
        <v>-32.830408653846114</v>
      </c>
      <c r="K3" s="53">
        <f ca="1">'Scenario 0'!D$53</f>
        <v>-60.436906187624857</v>
      </c>
      <c r="L3" s="54">
        <f ca="1">'Scenario 0'!P$53</f>
        <v>-473.5900000000002</v>
      </c>
    </row>
    <row r="4" spans="1:12" s="36" customFormat="1" ht="22.5" x14ac:dyDescent="0.25">
      <c r="A4" s="50"/>
      <c r="B4" s="58" t="str">
        <f>'Scenario 24'!D$2</f>
        <v>Scenario 24 (D2, D4, D5, D8)</v>
      </c>
      <c r="C4" s="40">
        <f ca="1">'Scenario 24'!D$9</f>
        <v>-184.82961104140529</v>
      </c>
      <c r="D4" s="40">
        <f ca="1">'Scenario 24'!D$24</f>
        <v>-330.39377811550162</v>
      </c>
      <c r="E4" s="40">
        <f ca="1">'Scenario 24'!P$9</f>
        <v>-241.41824540174278</v>
      </c>
      <c r="F4" s="40">
        <f ca="1">'Scenario 24'!P$24</f>
        <v>-411.48584848484836</v>
      </c>
      <c r="G4" s="40">
        <f ca="1">'Scenario 24'!AB$9</f>
        <v>80.097780093798846</v>
      </c>
      <c r="H4" s="40">
        <f ca="1">'Scenario 24'!AB$24</f>
        <v>15.232716666666663</v>
      </c>
      <c r="I4" s="40">
        <f ca="1">'Scenario 24'!D$38</f>
        <v>-113.21876543209868</v>
      </c>
      <c r="J4" s="40">
        <f ca="1">'Scenario 24'!P$38</f>
        <v>-285.90021634615374</v>
      </c>
      <c r="K4" s="40">
        <f ca="1">'Scenario 24'!D$53</f>
        <v>-394.40343313373256</v>
      </c>
      <c r="L4" s="41">
        <f ca="1">'Scenario 24'!P$53</f>
        <v>-978.31588235294168</v>
      </c>
    </row>
    <row r="5" spans="1:12" ht="22.5" x14ac:dyDescent="0.25">
      <c r="A5" s="50"/>
      <c r="B5" s="135" t="str">
        <f>'Scenario I-16'!D$2</f>
        <v>Scenario I-16 (I2, I6, I8, I13)</v>
      </c>
      <c r="C5" s="38">
        <f ca="1">'Scenario I-16'!D$9</f>
        <v>-109.4354367339064</v>
      </c>
      <c r="D5" s="38">
        <f ca="1">'Scenario I-16'!D$24</f>
        <v>-312.77743768996982</v>
      </c>
      <c r="E5" s="38">
        <f ca="1">'Scenario 24'!P$9</f>
        <v>-241.41824540174278</v>
      </c>
      <c r="F5" s="38">
        <f ca="1">'Scenario I-16'!P$24</f>
        <v>-385.43804166666666</v>
      </c>
      <c r="G5" s="38">
        <f ca="1">'Scenario I-16'!AB$9</f>
        <v>323.24948410630509</v>
      </c>
      <c r="H5" s="38">
        <f ca="1">'Scenario I-16'!AB$24</f>
        <v>-48.71661666666666</v>
      </c>
      <c r="I5" s="38">
        <f ca="1">'Scenario I-16'!D$38</f>
        <v>-30.780631001371713</v>
      </c>
      <c r="J5" s="38">
        <f ca="1">'Scenario I-16'!P$38</f>
        <v>-271.90887019230752</v>
      </c>
      <c r="K5" s="38">
        <f ca="1">'Scenario I-16'!D$53</f>
        <v>-260.13323353293396</v>
      </c>
      <c r="L5" s="39">
        <f ca="1">'Scenario I-16'!P$53</f>
        <v>-538.60512605042038</v>
      </c>
    </row>
    <row r="6" spans="1:12" s="36" customFormat="1" ht="22.5" x14ac:dyDescent="0.25">
      <c r="A6" s="50"/>
      <c r="B6" s="137" t="str">
        <f>'Scenario Int-5'!D$2</f>
        <v>Scenario Int-5 (Scenarios 24 &amp; I-16)</v>
      </c>
      <c r="C6" s="42">
        <f ca="1">'Scenario Int-5'!D$9</f>
        <v>-491.70625229224953</v>
      </c>
      <c r="D6" s="42">
        <f ca="1">'Scenario Int-5'!D$24</f>
        <v>-609.0601458966579</v>
      </c>
      <c r="E6" s="42">
        <f ca="1">'Scenario 24'!P$9</f>
        <v>-241.41824540174278</v>
      </c>
      <c r="F6" s="42">
        <f ca="1">'Scenario Int-5'!P$24</f>
        <v>-666.86926893939506</v>
      </c>
      <c r="G6" s="42">
        <f ca="1">'Scenario Int-5'!AB$9</f>
        <v>-144.91937467430964</v>
      </c>
      <c r="H6" s="42">
        <f ca="1">'Scenario Int-5'!AB$24</f>
        <v>-374.65946666666702</v>
      </c>
      <c r="I6" s="42">
        <f ca="1">'Scenario Int-5'!D$38</f>
        <v>-432.23981481481468</v>
      </c>
      <c r="J6" s="42">
        <f ca="1">'Scenario Int-5'!P$38</f>
        <v>-585.83394230769215</v>
      </c>
      <c r="K6" s="42">
        <f ca="1">'Scenario Int-5'!D$53</f>
        <v>-806.80095808383271</v>
      </c>
      <c r="L6" s="43">
        <f ca="1">'Scenario Int-5'!P$53</f>
        <v>-1031.7993277310923</v>
      </c>
    </row>
    <row r="7" spans="1:12" x14ac:dyDescent="0.25">
      <c r="A7" s="50"/>
      <c r="B7" s="46"/>
      <c r="C7" s="44"/>
      <c r="D7" s="44"/>
      <c r="E7" s="44"/>
      <c r="F7" s="44"/>
      <c r="G7" s="44"/>
      <c r="H7" s="44"/>
      <c r="I7" s="44"/>
      <c r="J7" s="44"/>
      <c r="K7" s="44"/>
      <c r="L7" s="44"/>
    </row>
    <row r="8" spans="1:12" s="36" customFormat="1" x14ac:dyDescent="0.25">
      <c r="A8" s="50"/>
      <c r="B8" s="46"/>
      <c r="C8" s="44"/>
      <c r="D8" s="44"/>
      <c r="E8" s="44"/>
      <c r="F8" s="44"/>
      <c r="G8" s="44"/>
      <c r="H8" s="44"/>
      <c r="I8" s="44"/>
      <c r="J8" s="44"/>
      <c r="K8" s="44"/>
      <c r="L8" s="44"/>
    </row>
    <row r="9" spans="1:12" x14ac:dyDescent="0.25">
      <c r="A9" s="50"/>
      <c r="B9" s="46"/>
      <c r="C9" s="44"/>
      <c r="D9" s="44"/>
      <c r="E9" s="44"/>
      <c r="F9" s="44"/>
      <c r="G9" s="44"/>
      <c r="H9" s="44"/>
      <c r="I9" s="44"/>
      <c r="J9" s="44"/>
      <c r="K9" s="44"/>
      <c r="L9" s="44"/>
    </row>
    <row r="10" spans="1:12" s="36" customFormat="1" x14ac:dyDescent="0.25">
      <c r="A10" s="50"/>
      <c r="B10" s="46"/>
      <c r="C10" s="44"/>
      <c r="D10" s="44"/>
      <c r="E10" s="44"/>
      <c r="F10" s="44"/>
      <c r="G10" s="44"/>
      <c r="H10" s="44"/>
      <c r="I10" s="44"/>
      <c r="J10" s="44"/>
      <c r="K10" s="44"/>
      <c r="L10" s="44"/>
    </row>
    <row r="11" spans="1:12" x14ac:dyDescent="0.25">
      <c r="A11" s="50"/>
      <c r="B11" s="46"/>
      <c r="C11" s="44"/>
      <c r="D11" s="44"/>
      <c r="E11" s="44"/>
      <c r="F11" s="44"/>
      <c r="G11" s="44"/>
      <c r="H11" s="44"/>
      <c r="I11" s="44"/>
      <c r="J11" s="44"/>
      <c r="K11" s="44"/>
      <c r="L11" s="44"/>
    </row>
    <row r="12" spans="1:12" s="36" customFormat="1" x14ac:dyDescent="0.25">
      <c r="A12" s="50"/>
      <c r="B12" s="46"/>
      <c r="C12" s="44"/>
      <c r="D12" s="44"/>
      <c r="E12" s="44"/>
      <c r="F12" s="44"/>
      <c r="G12" s="44"/>
      <c r="H12" s="44"/>
      <c r="I12" s="44"/>
      <c r="J12" s="44"/>
      <c r="K12" s="44"/>
      <c r="L12" s="44"/>
    </row>
    <row r="13" spans="1:12" x14ac:dyDescent="0.25">
      <c r="A13" s="50"/>
      <c r="B13" s="46"/>
      <c r="C13" s="44"/>
      <c r="D13" s="44"/>
      <c r="E13" s="44"/>
      <c r="F13" s="44"/>
      <c r="G13" s="44"/>
      <c r="H13" s="44"/>
      <c r="I13" s="44"/>
      <c r="J13" s="44"/>
      <c r="K13" s="44"/>
      <c r="L13" s="44"/>
    </row>
    <row r="14" spans="1:12" s="36" customFormat="1" x14ac:dyDescent="0.25">
      <c r="A14" s="50"/>
      <c r="B14" s="46"/>
      <c r="C14" s="44"/>
      <c r="D14" s="44"/>
      <c r="E14" s="44"/>
      <c r="F14" s="44"/>
      <c r="G14" s="44"/>
      <c r="H14" s="44"/>
      <c r="I14" s="44"/>
      <c r="J14" s="44"/>
      <c r="K14" s="44"/>
      <c r="L14" s="44"/>
    </row>
    <row r="15" spans="1:12" x14ac:dyDescent="0.25">
      <c r="A15" s="50"/>
      <c r="B15" s="46"/>
      <c r="C15" s="44"/>
      <c r="D15" s="44"/>
      <c r="E15" s="44"/>
      <c r="F15" s="44"/>
      <c r="G15" s="44"/>
      <c r="H15" s="44"/>
      <c r="I15" s="44"/>
      <c r="J15" s="44"/>
      <c r="K15" s="44"/>
      <c r="L15" s="44"/>
    </row>
    <row r="16" spans="1:12" s="36" customFormat="1" x14ac:dyDescent="0.25">
      <c r="A16" s="50"/>
      <c r="B16" s="46"/>
      <c r="C16" s="44"/>
      <c r="D16" s="44"/>
      <c r="E16" s="44"/>
      <c r="F16" s="44"/>
      <c r="G16" s="44"/>
      <c r="H16" s="44"/>
      <c r="I16" s="44"/>
      <c r="J16" s="44"/>
      <c r="K16" s="44"/>
      <c r="L16" s="44"/>
    </row>
    <row r="17" spans="1:12" x14ac:dyDescent="0.25">
      <c r="A17" s="50"/>
      <c r="B17" s="46"/>
      <c r="C17" s="44"/>
      <c r="D17" s="44"/>
      <c r="E17" s="44"/>
      <c r="F17" s="44"/>
      <c r="G17" s="44"/>
      <c r="H17" s="44"/>
      <c r="I17" s="44"/>
      <c r="J17" s="44"/>
      <c r="K17" s="44"/>
      <c r="L17" s="44"/>
    </row>
    <row r="18" spans="1:12" s="36" customFormat="1" x14ac:dyDescent="0.25">
      <c r="A18" s="50"/>
      <c r="B18" s="46"/>
      <c r="C18" s="44"/>
      <c r="D18" s="44"/>
      <c r="E18" s="44"/>
      <c r="F18" s="44"/>
      <c r="G18" s="44"/>
      <c r="H18" s="44"/>
      <c r="I18" s="44"/>
      <c r="J18" s="44"/>
      <c r="K18" s="44"/>
      <c r="L18" s="44"/>
    </row>
    <row r="19" spans="1:12" x14ac:dyDescent="0.25">
      <c r="A19" s="50"/>
      <c r="B19" s="46"/>
      <c r="C19" s="44"/>
      <c r="D19" s="44"/>
      <c r="E19" s="44"/>
      <c r="F19" s="44"/>
      <c r="G19" s="44"/>
      <c r="H19" s="44"/>
      <c r="I19" s="44"/>
      <c r="J19" s="44"/>
      <c r="K19" s="44"/>
      <c r="L19" s="44"/>
    </row>
    <row r="20" spans="1:12" s="36" customFormat="1" x14ac:dyDescent="0.25">
      <c r="A20" s="50"/>
      <c r="B20" s="46"/>
      <c r="C20" s="44"/>
      <c r="D20" s="44"/>
      <c r="E20" s="44"/>
      <c r="F20" s="44"/>
      <c r="G20" s="44"/>
      <c r="H20" s="44"/>
      <c r="I20" s="44"/>
      <c r="J20" s="44"/>
      <c r="K20" s="44"/>
      <c r="L20" s="44"/>
    </row>
    <row r="21" spans="1:12" x14ac:dyDescent="0.25">
      <c r="A21" s="50"/>
      <c r="B21" s="46"/>
      <c r="C21" s="44"/>
      <c r="D21" s="44"/>
      <c r="E21" s="44"/>
      <c r="F21" s="44"/>
      <c r="G21" s="44"/>
      <c r="H21" s="44"/>
      <c r="I21" s="44"/>
      <c r="J21" s="44"/>
      <c r="K21" s="44"/>
      <c r="L21" s="44"/>
    </row>
    <row r="22" spans="1:12" s="36" customFormat="1" x14ac:dyDescent="0.25">
      <c r="A22" s="50"/>
      <c r="B22" s="46"/>
      <c r="C22" s="44"/>
      <c r="D22" s="44"/>
      <c r="E22" s="44"/>
      <c r="F22" s="44"/>
      <c r="G22" s="44"/>
      <c r="H22" s="44"/>
      <c r="I22" s="44"/>
      <c r="J22" s="44"/>
      <c r="K22" s="44"/>
      <c r="L22" s="44"/>
    </row>
    <row r="23" spans="1:12" x14ac:dyDescent="0.25">
      <c r="A23" s="50"/>
      <c r="B23" s="46"/>
      <c r="C23" s="44"/>
      <c r="D23" s="44"/>
      <c r="E23" s="44"/>
      <c r="F23" s="44"/>
      <c r="G23" s="44"/>
      <c r="H23" s="44"/>
      <c r="I23" s="44"/>
      <c r="J23" s="44"/>
      <c r="K23" s="44"/>
      <c r="L23" s="44"/>
    </row>
    <row r="24" spans="1:12" s="36" customFormat="1" x14ac:dyDescent="0.25">
      <c r="A24" s="50"/>
      <c r="B24" s="46"/>
      <c r="C24" s="44"/>
      <c r="D24" s="44"/>
      <c r="E24" s="44"/>
      <c r="F24" s="44"/>
      <c r="G24" s="44"/>
      <c r="H24" s="44"/>
      <c r="I24" s="44"/>
      <c r="J24" s="44"/>
      <c r="K24" s="44"/>
      <c r="L24" s="44"/>
    </row>
    <row r="25" spans="1:12" x14ac:dyDescent="0.25">
      <c r="A25" s="50"/>
      <c r="B25" s="46"/>
      <c r="C25" s="44"/>
      <c r="D25" s="44"/>
      <c r="E25" s="44"/>
      <c r="F25" s="44"/>
      <c r="G25" s="44"/>
      <c r="H25" s="44"/>
      <c r="I25" s="44"/>
      <c r="J25" s="44"/>
      <c r="K25" s="44"/>
      <c r="L25" s="44"/>
    </row>
    <row r="26" spans="1:12" s="36" customFormat="1" x14ac:dyDescent="0.25">
      <c r="A26" s="50"/>
      <c r="B26" s="46"/>
      <c r="C26" s="44"/>
      <c r="D26" s="44"/>
      <c r="E26" s="44"/>
      <c r="F26" s="44"/>
      <c r="G26" s="44"/>
      <c r="H26" s="44"/>
      <c r="I26" s="44"/>
      <c r="J26" s="44"/>
      <c r="K26" s="44"/>
      <c r="L26" s="44"/>
    </row>
    <row r="27" spans="1:12" x14ac:dyDescent="0.25">
      <c r="A27" s="50"/>
      <c r="B27" s="46"/>
      <c r="C27" s="44"/>
      <c r="D27" s="44"/>
      <c r="E27" s="44"/>
      <c r="F27" s="44"/>
      <c r="G27" s="44"/>
      <c r="H27" s="44"/>
      <c r="I27" s="44"/>
      <c r="J27" s="44"/>
      <c r="K27" s="44"/>
      <c r="L27" s="44"/>
    </row>
    <row r="28" spans="1:12" s="36" customFormat="1" x14ac:dyDescent="0.25">
      <c r="A28" s="50"/>
      <c r="B28" s="46"/>
      <c r="C28" s="44"/>
      <c r="D28" s="44"/>
      <c r="E28" s="44"/>
      <c r="F28" s="44"/>
      <c r="G28" s="44"/>
      <c r="H28" s="44"/>
      <c r="I28" s="44"/>
      <c r="J28" s="44"/>
      <c r="K28" s="44"/>
      <c r="L28" s="44"/>
    </row>
    <row r="29" spans="1:12" s="45" customFormat="1" x14ac:dyDescent="0.25">
      <c r="A29" s="50"/>
      <c r="B29" s="46"/>
      <c r="C29" s="44"/>
      <c r="D29" s="44"/>
      <c r="E29" s="44"/>
      <c r="F29" s="44"/>
      <c r="G29" s="44"/>
      <c r="H29" s="44"/>
      <c r="I29" s="44"/>
      <c r="J29" s="44"/>
      <c r="K29" s="44"/>
      <c r="L29" s="44"/>
    </row>
    <row r="30" spans="1:12" s="36" customFormat="1" x14ac:dyDescent="0.25">
      <c r="A30" s="50"/>
      <c r="B30" s="46"/>
      <c r="C30" s="44"/>
      <c r="D30" s="44"/>
      <c r="E30" s="44"/>
      <c r="F30" s="44"/>
      <c r="G30" s="44"/>
      <c r="H30" s="44"/>
      <c r="I30" s="44"/>
      <c r="J30" s="44"/>
      <c r="K30" s="44"/>
      <c r="L30" s="44"/>
    </row>
    <row r="31" spans="1:12" s="45" customFormat="1" x14ac:dyDescent="0.25">
      <c r="A31" s="50"/>
      <c r="B31" s="46"/>
      <c r="C31" s="44"/>
      <c r="D31" s="44"/>
      <c r="E31" s="44"/>
      <c r="F31" s="44"/>
      <c r="G31" s="44"/>
      <c r="H31" s="44"/>
      <c r="I31" s="44"/>
      <c r="J31" s="44"/>
      <c r="K31" s="44"/>
      <c r="L31" s="44"/>
    </row>
    <row r="32" spans="1:12" x14ac:dyDescent="0.25">
      <c r="A32" s="50"/>
      <c r="B32" s="50"/>
      <c r="C32" s="139"/>
      <c r="D32" s="139"/>
      <c r="E32" s="139"/>
      <c r="F32" s="139"/>
      <c r="G32" s="139"/>
      <c r="H32" s="139"/>
      <c r="I32" s="139"/>
      <c r="J32" s="139"/>
      <c r="K32" s="139"/>
      <c r="L32" s="139"/>
    </row>
    <row r="33" spans="1:12" s="31" customFormat="1" x14ac:dyDescent="0.25">
      <c r="A33" s="138"/>
      <c r="B33" s="140"/>
      <c r="C33" s="100"/>
      <c r="D33" s="100"/>
      <c r="E33" s="100"/>
      <c r="F33" s="100"/>
      <c r="G33" s="100"/>
      <c r="H33" s="100"/>
      <c r="I33" s="100"/>
      <c r="J33" s="100"/>
      <c r="K33" s="100"/>
      <c r="L33" s="100"/>
    </row>
    <row r="34" spans="1:12" x14ac:dyDescent="0.25">
      <c r="A34" s="50"/>
      <c r="B34" s="132"/>
      <c r="C34" s="44"/>
      <c r="D34" s="44"/>
      <c r="E34" s="44"/>
      <c r="F34" s="44"/>
      <c r="G34" s="44"/>
      <c r="H34" s="44"/>
      <c r="I34" s="44"/>
      <c r="J34" s="44"/>
      <c r="K34" s="44"/>
      <c r="L34" s="44"/>
    </row>
    <row r="35" spans="1:12" s="56" customFormat="1" x14ac:dyDescent="0.25">
      <c r="A35" s="138"/>
      <c r="B35" s="130"/>
      <c r="C35" s="72"/>
      <c r="D35" s="72"/>
      <c r="E35" s="72"/>
      <c r="F35" s="72"/>
      <c r="G35" s="72"/>
      <c r="H35" s="72"/>
      <c r="I35" s="72"/>
      <c r="J35" s="72"/>
      <c r="K35" s="72"/>
      <c r="L35" s="72"/>
    </row>
    <row r="36" spans="1:12" s="73" customFormat="1" x14ac:dyDescent="0.25">
      <c r="A36" s="138"/>
      <c r="B36" s="130"/>
      <c r="C36" s="72"/>
      <c r="D36" s="72"/>
      <c r="E36" s="72"/>
      <c r="F36" s="72"/>
      <c r="G36" s="72"/>
      <c r="H36" s="72"/>
      <c r="I36" s="72"/>
      <c r="J36" s="72"/>
      <c r="K36" s="72"/>
      <c r="L36" s="72"/>
    </row>
    <row r="37" spans="1:12" s="56" customFormat="1" x14ac:dyDescent="0.25">
      <c r="A37" s="138"/>
      <c r="B37" s="130"/>
      <c r="C37" s="72"/>
      <c r="D37" s="72"/>
      <c r="E37" s="72"/>
      <c r="F37" s="72"/>
      <c r="G37" s="72"/>
      <c r="H37" s="72"/>
      <c r="I37" s="72"/>
      <c r="J37" s="72"/>
      <c r="K37" s="72"/>
      <c r="L37" s="72"/>
    </row>
    <row r="38" spans="1:12" s="73" customFormat="1" x14ac:dyDescent="0.25">
      <c r="A38" s="138"/>
      <c r="B38" s="130"/>
      <c r="C38" s="72"/>
      <c r="D38" s="72"/>
      <c r="E38" s="72"/>
      <c r="F38" s="72"/>
      <c r="G38" s="72"/>
      <c r="H38" s="72"/>
      <c r="I38" s="72"/>
      <c r="J38" s="72"/>
      <c r="K38" s="72"/>
      <c r="L38" s="72"/>
    </row>
    <row r="39" spans="1:12" s="56" customFormat="1" x14ac:dyDescent="0.25">
      <c r="A39" s="138"/>
      <c r="B39" s="130"/>
      <c r="C39" s="72"/>
      <c r="D39" s="72"/>
      <c r="E39" s="72"/>
      <c r="F39" s="72"/>
      <c r="G39" s="72"/>
      <c r="H39" s="72"/>
      <c r="I39" s="72"/>
      <c r="J39" s="72"/>
      <c r="K39" s="72"/>
      <c r="L39" s="72"/>
    </row>
    <row r="40" spans="1:12" s="73" customFormat="1" x14ac:dyDescent="0.25">
      <c r="A40" s="138"/>
      <c r="B40" s="130"/>
      <c r="C40" s="72"/>
      <c r="D40" s="72"/>
      <c r="E40" s="72"/>
      <c r="F40" s="72"/>
      <c r="G40" s="72"/>
      <c r="H40" s="72"/>
      <c r="I40" s="72"/>
      <c r="J40" s="72"/>
      <c r="K40" s="72"/>
      <c r="L40" s="72"/>
    </row>
    <row r="41" spans="1:12" s="56" customFormat="1" x14ac:dyDescent="0.25">
      <c r="A41" s="138"/>
      <c r="B41" s="130"/>
      <c r="C41" s="72"/>
      <c r="D41" s="72"/>
      <c r="E41" s="72"/>
      <c r="F41" s="72"/>
      <c r="G41" s="72"/>
      <c r="H41" s="72"/>
      <c r="I41" s="72"/>
      <c r="J41" s="72"/>
      <c r="K41" s="72"/>
      <c r="L41" s="72"/>
    </row>
    <row r="42" spans="1:12" s="73" customFormat="1" x14ac:dyDescent="0.25">
      <c r="A42" s="138"/>
      <c r="B42" s="130"/>
      <c r="C42" s="72"/>
      <c r="D42" s="72"/>
      <c r="E42" s="72"/>
      <c r="F42" s="72"/>
      <c r="G42" s="72"/>
      <c r="H42" s="72"/>
      <c r="I42" s="72"/>
      <c r="J42" s="72"/>
      <c r="K42" s="72"/>
      <c r="L42" s="72"/>
    </row>
    <row r="43" spans="1:12" s="56" customFormat="1" x14ac:dyDescent="0.25">
      <c r="A43" s="138"/>
      <c r="B43" s="132"/>
      <c r="C43" s="72"/>
      <c r="D43" s="72"/>
      <c r="E43" s="72"/>
      <c r="F43" s="72"/>
      <c r="G43" s="72"/>
      <c r="H43" s="72"/>
      <c r="I43" s="72"/>
      <c r="J43" s="72"/>
      <c r="K43" s="72"/>
      <c r="L43" s="72"/>
    </row>
    <row r="44" spans="1:12" s="73" customFormat="1" x14ac:dyDescent="0.25">
      <c r="A44" s="138"/>
      <c r="B44" s="132"/>
      <c r="C44" s="72"/>
      <c r="D44" s="72"/>
      <c r="E44" s="72"/>
      <c r="F44" s="72"/>
      <c r="G44" s="72"/>
      <c r="H44" s="72"/>
      <c r="I44" s="72"/>
      <c r="J44" s="72"/>
      <c r="K44" s="72"/>
      <c r="L44" s="72"/>
    </row>
    <row r="45" spans="1:12" s="73" customFormat="1" x14ac:dyDescent="0.25">
      <c r="A45" s="138"/>
      <c r="B45" s="98"/>
      <c r="C45" s="72"/>
      <c r="D45" s="72"/>
      <c r="E45" s="72"/>
      <c r="F45" s="72"/>
      <c r="G45" s="72"/>
      <c r="H45" s="72"/>
      <c r="I45" s="72"/>
      <c r="J45" s="72"/>
      <c r="K45" s="72"/>
      <c r="L45" s="72"/>
    </row>
    <row r="46" spans="1:12" s="51" customFormat="1" x14ac:dyDescent="0.25">
      <c r="A46" s="138"/>
      <c r="B46" s="98"/>
      <c r="C46" s="72"/>
      <c r="D46" s="72"/>
      <c r="E46" s="72"/>
      <c r="F46" s="72"/>
      <c r="G46" s="72"/>
      <c r="H46" s="72"/>
      <c r="I46" s="72"/>
      <c r="J46" s="72"/>
      <c r="K46" s="72"/>
      <c r="L46" s="72"/>
    </row>
    <row r="47" spans="1:12" x14ac:dyDescent="0.25">
      <c r="A47" s="50"/>
      <c r="B47" s="50"/>
      <c r="C47" s="72"/>
      <c r="D47" s="72"/>
      <c r="E47" s="72"/>
      <c r="F47" s="72"/>
      <c r="G47" s="72"/>
      <c r="H47" s="72"/>
      <c r="I47" s="72"/>
      <c r="J47" s="72"/>
      <c r="K47" s="72"/>
      <c r="L47" s="72"/>
    </row>
    <row r="48" spans="1:12" s="31" customFormat="1" x14ac:dyDescent="0.25">
      <c r="A48" s="138"/>
      <c r="B48" s="140"/>
      <c r="C48" s="100"/>
      <c r="D48" s="100"/>
      <c r="E48" s="100"/>
      <c r="F48" s="100"/>
      <c r="G48" s="100"/>
      <c r="H48" s="100"/>
      <c r="I48" s="100"/>
      <c r="J48" s="100"/>
      <c r="K48" s="100"/>
      <c r="L48" s="100"/>
    </row>
    <row r="49" spans="1:12" x14ac:dyDescent="0.25">
      <c r="A49" s="50"/>
      <c r="B49" s="132"/>
      <c r="C49" s="44"/>
      <c r="D49" s="44"/>
      <c r="E49" s="44"/>
      <c r="F49" s="44"/>
      <c r="G49" s="44"/>
      <c r="H49" s="44"/>
      <c r="I49" s="44"/>
      <c r="J49" s="44"/>
      <c r="K49" s="44"/>
      <c r="L49" s="44"/>
    </row>
    <row r="50" spans="1:12" s="73" customFormat="1" x14ac:dyDescent="0.25">
      <c r="A50" s="138"/>
      <c r="B50" s="130"/>
      <c r="C50" s="72"/>
      <c r="D50" s="72"/>
      <c r="E50" s="72"/>
      <c r="F50" s="72"/>
      <c r="G50" s="72"/>
      <c r="H50" s="72"/>
      <c r="I50" s="72"/>
      <c r="J50" s="72"/>
      <c r="K50" s="72"/>
      <c r="L50" s="72"/>
    </row>
    <row r="51" spans="1:12" s="56" customFormat="1" x14ac:dyDescent="0.25">
      <c r="A51" s="138"/>
      <c r="B51" s="130"/>
      <c r="C51" s="72"/>
      <c r="D51" s="72"/>
      <c r="E51" s="72"/>
      <c r="F51" s="72"/>
      <c r="G51" s="72"/>
      <c r="H51" s="72"/>
      <c r="I51" s="72"/>
      <c r="J51" s="72"/>
      <c r="K51" s="72"/>
      <c r="L51" s="72"/>
    </row>
    <row r="52" spans="1:12" s="73" customFormat="1" x14ac:dyDescent="0.25">
      <c r="A52" s="138"/>
      <c r="B52" s="130"/>
      <c r="C52" s="72"/>
      <c r="D52" s="72"/>
      <c r="E52" s="72"/>
      <c r="F52" s="72"/>
      <c r="G52" s="72"/>
      <c r="H52" s="72"/>
      <c r="I52" s="72"/>
      <c r="J52" s="72"/>
      <c r="K52" s="72"/>
      <c r="L52" s="72"/>
    </row>
    <row r="53" spans="1:12" s="56" customFormat="1" x14ac:dyDescent="0.25">
      <c r="A53" s="138"/>
      <c r="B53" s="130"/>
      <c r="C53" s="72"/>
      <c r="D53" s="72"/>
      <c r="E53" s="72"/>
      <c r="F53" s="72"/>
      <c r="G53" s="72"/>
      <c r="H53" s="72"/>
      <c r="I53" s="72"/>
      <c r="J53" s="72"/>
      <c r="K53" s="72"/>
      <c r="L53" s="72"/>
    </row>
    <row r="54" spans="1:12" s="73" customFormat="1" x14ac:dyDescent="0.25">
      <c r="A54" s="138"/>
      <c r="B54" s="130"/>
      <c r="C54" s="72"/>
      <c r="D54" s="72"/>
      <c r="E54" s="72"/>
      <c r="F54" s="72"/>
      <c r="G54" s="72"/>
      <c r="H54" s="72"/>
      <c r="I54" s="72"/>
      <c r="J54" s="72"/>
      <c r="K54" s="72"/>
      <c r="L54" s="72"/>
    </row>
    <row r="55" spans="1:12" s="56" customFormat="1" x14ac:dyDescent="0.25">
      <c r="A55" s="138"/>
      <c r="B55" s="130"/>
      <c r="C55" s="72"/>
      <c r="D55" s="72"/>
      <c r="E55" s="72"/>
      <c r="F55" s="72"/>
      <c r="G55" s="72"/>
      <c r="H55" s="72"/>
      <c r="I55" s="72"/>
      <c r="J55" s="72"/>
      <c r="K55" s="72"/>
      <c r="L55" s="72"/>
    </row>
    <row r="56" spans="1:12" s="73" customFormat="1" x14ac:dyDescent="0.25">
      <c r="A56" s="138"/>
      <c r="B56" s="130"/>
      <c r="C56" s="72"/>
      <c r="D56" s="72"/>
      <c r="E56" s="72"/>
      <c r="F56" s="72"/>
      <c r="G56" s="72"/>
      <c r="H56" s="72"/>
      <c r="I56" s="72"/>
      <c r="J56" s="72"/>
      <c r="K56" s="72"/>
      <c r="L56" s="72"/>
    </row>
    <row r="57" spans="1:12" s="56" customFormat="1" x14ac:dyDescent="0.25">
      <c r="A57" s="138"/>
      <c r="B57" s="130"/>
      <c r="C57" s="72"/>
      <c r="D57" s="72"/>
      <c r="E57" s="72"/>
      <c r="F57" s="72"/>
      <c r="G57" s="72"/>
      <c r="H57" s="72"/>
      <c r="I57" s="72"/>
      <c r="J57" s="72"/>
      <c r="K57" s="72"/>
      <c r="L57" s="72"/>
    </row>
    <row r="58" spans="1:12" s="73" customFormat="1" x14ac:dyDescent="0.25">
      <c r="A58" s="138"/>
      <c r="B58" s="130"/>
      <c r="C58" s="72"/>
      <c r="D58" s="72"/>
      <c r="E58" s="72"/>
      <c r="F58" s="72"/>
      <c r="G58" s="72"/>
      <c r="H58" s="72"/>
      <c r="I58" s="72"/>
      <c r="J58" s="72"/>
      <c r="K58" s="72"/>
      <c r="L58" s="72"/>
    </row>
    <row r="59" spans="1:12" s="56" customFormat="1" x14ac:dyDescent="0.25">
      <c r="A59" s="138"/>
      <c r="B59" s="130"/>
      <c r="C59" s="72"/>
      <c r="D59" s="72"/>
      <c r="E59" s="72"/>
      <c r="F59" s="72"/>
      <c r="G59" s="72"/>
      <c r="H59" s="72"/>
      <c r="I59" s="72"/>
      <c r="J59" s="72"/>
      <c r="K59" s="72"/>
      <c r="L59" s="7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L58"/>
  <sheetViews>
    <sheetView showGridLines="0" workbookViewId="0">
      <selection activeCell="C2" sqref="C2:L2"/>
    </sheetView>
  </sheetViews>
  <sheetFormatPr defaultRowHeight="15" x14ac:dyDescent="0.25"/>
  <cols>
    <col min="2" max="2" width="28.42578125" customWidth="1"/>
    <col min="3" max="3" width="9.5703125" style="32" customWidth="1"/>
    <col min="4" max="4" width="9.140625" style="32" customWidth="1"/>
    <col min="5" max="6" width="11.28515625" style="32" customWidth="1"/>
    <col min="7" max="7" width="11" style="32" customWidth="1"/>
    <col min="8" max="8" width="12.5703125" style="32" customWidth="1"/>
    <col min="9" max="9" width="9.85546875" style="32" customWidth="1"/>
    <col min="10" max="10" width="10" style="32" customWidth="1"/>
    <col min="11" max="11" width="10.28515625" style="32" customWidth="1"/>
    <col min="12" max="12" width="9.5703125" style="32" customWidth="1"/>
  </cols>
  <sheetData>
    <row r="1" spans="1:12" x14ac:dyDescent="0.25">
      <c r="B1" t="s">
        <v>16</v>
      </c>
    </row>
    <row r="2" spans="1:12" s="31" customFormat="1" ht="45.75" x14ac:dyDescent="0.25">
      <c r="B2" s="35"/>
      <c r="C2" s="33" t="s">
        <v>90</v>
      </c>
      <c r="D2" s="33" t="s">
        <v>91</v>
      </c>
      <c r="E2" s="33" t="s">
        <v>11</v>
      </c>
      <c r="F2" s="33" t="s">
        <v>92</v>
      </c>
      <c r="G2" s="33" t="s">
        <v>10</v>
      </c>
      <c r="H2" s="33" t="s">
        <v>93</v>
      </c>
      <c r="I2" s="33" t="s">
        <v>12</v>
      </c>
      <c r="J2" s="33" t="s">
        <v>94</v>
      </c>
      <c r="K2" s="33" t="s">
        <v>96</v>
      </c>
      <c r="L2" s="34" t="s">
        <v>95</v>
      </c>
    </row>
    <row r="3" spans="1:12" ht="22.5" x14ac:dyDescent="0.25">
      <c r="B3" s="37" t="str">
        <f>'Scenario 0'!D$2</f>
        <v>Scenario 0 (DOE NOPR LCC Model)</v>
      </c>
      <c r="C3" s="53">
        <f ca="1">'Scenario 0'!D$10</f>
        <v>221.00539426696275</v>
      </c>
      <c r="D3" s="53">
        <f ca="1">'Scenario 0'!D$25</f>
        <v>-115.42762310030409</v>
      </c>
      <c r="E3" s="53">
        <f ca="1">'Scenario 24'!P$10</f>
        <v>-228.08775048402708</v>
      </c>
      <c r="F3" s="53">
        <f ca="1">'Scenario 0'!P$25</f>
        <v>-243.30497727272771</v>
      </c>
      <c r="G3" s="53">
        <f ca="1">'Scenario 0'!AB$10</f>
        <v>892.81357998957719</v>
      </c>
      <c r="H3" s="53">
        <f ca="1">'Scenario 0'!AB$25</f>
        <v>391.7934000000003</v>
      </c>
      <c r="I3" s="53">
        <f ca="1">'Scenario 0'!D$39</f>
        <v>392.580288065844</v>
      </c>
      <c r="J3" s="53">
        <f ca="1">'Scenario 0'!P$39</f>
        <v>-34.919230769230687</v>
      </c>
      <c r="K3" s="53">
        <f ca="1">'Scenario 0'!D$54</f>
        <v>-78.397784431137779</v>
      </c>
      <c r="L3" s="54">
        <f ca="1">'Scenario 0'!P$54</f>
        <v>-584.36521008403349</v>
      </c>
    </row>
    <row r="4" spans="1:12" s="36" customFormat="1" ht="22.5" x14ac:dyDescent="0.25">
      <c r="A4" s="50"/>
      <c r="B4" s="135" t="str">
        <f>'Scenario 24'!D$2</f>
        <v>Scenario 24 (D2, D4, D5, D8)</v>
      </c>
      <c r="C4" s="38">
        <f ca="1">'Scenario 24'!D$10</f>
        <v>-156.09098060032861</v>
      </c>
      <c r="D4" s="38">
        <f ca="1">'Scenario 24'!D$25</f>
        <v>-335.44644680851053</v>
      </c>
      <c r="E4" s="38">
        <f ca="1">'Scenario 24'!P$10</f>
        <v>-228.08775048402708</v>
      </c>
      <c r="F4" s="38">
        <f ca="1">'Scenario 24'!P$25</f>
        <v>-431.5641515151512</v>
      </c>
      <c r="G4" s="38">
        <f ca="1">'Scenario 24'!AB$10</f>
        <v>181.9517509119334</v>
      </c>
      <c r="H4" s="38">
        <f ca="1">'Scenario 24'!AB$25</f>
        <v>79.311716666666683</v>
      </c>
      <c r="I4" s="38">
        <f ca="1">'Scenario 24'!D$39</f>
        <v>-69.862551440329199</v>
      </c>
      <c r="J4" s="38">
        <f ca="1">'Scenario 24'!P$39</f>
        <v>-282.0408653846153</v>
      </c>
      <c r="K4" s="38">
        <f ca="1">'Scenario 24'!D$54</f>
        <v>-399.81447105788408</v>
      </c>
      <c r="L4" s="39">
        <f ca="1">'Scenario 24'!P$54</f>
        <v>-990.89915966386548</v>
      </c>
    </row>
    <row r="5" spans="1:12" ht="22.5" x14ac:dyDescent="0.25">
      <c r="A5" s="50"/>
      <c r="B5" s="135" t="str">
        <f>'Scenario I-16'!D$2</f>
        <v>Scenario I-16 (I2, I6, I8, I13)</v>
      </c>
      <c r="C5" s="38">
        <f ca="1">'Scenario I-16'!D$10</f>
        <v>-319.15953961972752</v>
      </c>
      <c r="D5" s="38">
        <f ca="1">'Scenario I-16'!D$25</f>
        <v>-554.41112765957553</v>
      </c>
      <c r="E5" s="38">
        <f ca="1">'Scenario 24'!P$10</f>
        <v>-228.08775048402708</v>
      </c>
      <c r="F5" s="38">
        <f ca="1">'Scenario I-16'!P$25</f>
        <v>-622.96220075757685</v>
      </c>
      <c r="G5" s="38">
        <f ca="1">'Scenario I-16'!AB$10</f>
        <v>-11.224366857738477</v>
      </c>
      <c r="H5" s="38">
        <f ca="1">'Scenario I-16'!AB$25</f>
        <v>-326.19354999999996</v>
      </c>
      <c r="I5" s="38">
        <f ca="1">'Scenario I-16'!D$39</f>
        <v>-203.15045267489751</v>
      </c>
      <c r="J5" s="38">
        <f ca="1">'Scenario I-16'!P$39</f>
        <v>-501.59156250000041</v>
      </c>
      <c r="K5" s="38">
        <f ca="1">'Scenario I-16'!D$54</f>
        <v>-520.44463073852296</v>
      </c>
      <c r="L5" s="39">
        <f ca="1">'Scenario I-16'!P$54</f>
        <v>-914.05361344537812</v>
      </c>
    </row>
    <row r="6" spans="1:12" s="36" customFormat="1" ht="22.5" x14ac:dyDescent="0.25">
      <c r="A6" s="50"/>
      <c r="B6" s="136" t="str">
        <f>'Scenario Int-5'!D$2</f>
        <v>Scenario Int-5 (Scenarios 24 &amp; I-16)</v>
      </c>
      <c r="C6" s="133">
        <f ca="1">'Scenario Int-5'!D$10</f>
        <v>-719.2670755718575</v>
      </c>
      <c r="D6" s="133">
        <f ca="1">'Scenario Int-5'!D$25</f>
        <v>-849.92401823708121</v>
      </c>
      <c r="E6" s="133">
        <f ca="1">'Scenario 24'!P$10</f>
        <v>-228.08775048402708</v>
      </c>
      <c r="F6" s="133">
        <f ca="1">'Scenario Int-5'!P$25</f>
        <v>-934.36939015151404</v>
      </c>
      <c r="G6" s="133">
        <f ca="1">'Scenario Int-5'!AB$10</f>
        <v>-363.53693590411655</v>
      </c>
      <c r="H6" s="133">
        <f ca="1">'Scenario Int-5'!AB$25</f>
        <v>-520.15963333333264</v>
      </c>
      <c r="I6" s="133">
        <f ca="1">'Scenario Int-5'!D$39</f>
        <v>-638.25812757201709</v>
      </c>
      <c r="J6" s="133">
        <f ca="1">'Scenario Int-5'!P$39</f>
        <v>-780.65985576923106</v>
      </c>
      <c r="K6" s="133">
        <f ca="1">'Scenario Int-5'!D$54</f>
        <v>-1017.2661876247507</v>
      </c>
      <c r="L6" s="134">
        <f ca="1">'Scenario Int-5'!P$54</f>
        <v>-1278.1732773109245</v>
      </c>
    </row>
    <row r="7" spans="1:12" x14ac:dyDescent="0.25">
      <c r="A7" s="50"/>
      <c r="B7" s="46"/>
      <c r="C7" s="44"/>
      <c r="D7" s="44"/>
      <c r="E7" s="44"/>
      <c r="F7" s="44"/>
      <c r="G7" s="44"/>
      <c r="H7" s="44"/>
      <c r="I7" s="44"/>
      <c r="J7" s="44"/>
      <c r="K7" s="44"/>
      <c r="L7" s="44"/>
    </row>
    <row r="8" spans="1:12" s="36" customFormat="1" x14ac:dyDescent="0.25">
      <c r="A8" s="50"/>
      <c r="B8" s="46"/>
      <c r="C8" s="44"/>
      <c r="D8" s="44"/>
      <c r="E8" s="44"/>
      <c r="F8" s="44"/>
      <c r="G8" s="44"/>
      <c r="H8" s="44"/>
      <c r="I8" s="44"/>
      <c r="J8" s="44"/>
      <c r="K8" s="44"/>
      <c r="L8" s="44"/>
    </row>
    <row r="9" spans="1:12" x14ac:dyDescent="0.25">
      <c r="A9" s="50"/>
      <c r="B9" s="46"/>
      <c r="C9" s="44"/>
      <c r="D9" s="44"/>
      <c r="E9" s="44"/>
      <c r="F9" s="44"/>
      <c r="G9" s="44"/>
      <c r="H9" s="44"/>
      <c r="I9" s="44"/>
      <c r="J9" s="44"/>
      <c r="K9" s="44"/>
      <c r="L9" s="44"/>
    </row>
    <row r="10" spans="1:12" s="36" customFormat="1" x14ac:dyDescent="0.25">
      <c r="A10" s="50"/>
      <c r="B10" s="46"/>
      <c r="C10" s="44"/>
      <c r="D10" s="44"/>
      <c r="E10" s="44"/>
      <c r="F10" s="44"/>
      <c r="G10" s="44"/>
      <c r="H10" s="44"/>
      <c r="I10" s="44"/>
      <c r="J10" s="44"/>
      <c r="K10" s="44"/>
      <c r="L10" s="44"/>
    </row>
    <row r="11" spans="1:12" x14ac:dyDescent="0.25">
      <c r="A11" s="50"/>
      <c r="B11" s="46"/>
      <c r="C11" s="44"/>
      <c r="D11" s="44"/>
      <c r="E11" s="44"/>
      <c r="F11" s="44"/>
      <c r="G11" s="44"/>
      <c r="H11" s="44"/>
      <c r="I11" s="44"/>
      <c r="J11" s="44"/>
      <c r="K11" s="44"/>
      <c r="L11" s="44"/>
    </row>
    <row r="12" spans="1:12" s="36" customFormat="1" x14ac:dyDescent="0.25">
      <c r="A12" s="50"/>
      <c r="B12" s="46"/>
      <c r="C12" s="44"/>
      <c r="D12" s="44"/>
      <c r="E12" s="44"/>
      <c r="F12" s="44"/>
      <c r="G12" s="44"/>
      <c r="H12" s="44"/>
      <c r="I12" s="44"/>
      <c r="J12" s="44"/>
      <c r="K12" s="44"/>
      <c r="L12" s="44"/>
    </row>
    <row r="13" spans="1:12" x14ac:dyDescent="0.25">
      <c r="A13" s="50"/>
      <c r="B13" s="46"/>
      <c r="C13" s="44"/>
      <c r="D13" s="44"/>
      <c r="E13" s="44"/>
      <c r="F13" s="44"/>
      <c r="G13" s="44"/>
      <c r="H13" s="44"/>
      <c r="I13" s="44"/>
      <c r="J13" s="44"/>
      <c r="K13" s="44"/>
      <c r="L13" s="44"/>
    </row>
    <row r="14" spans="1:12" s="36" customFormat="1" x14ac:dyDescent="0.25">
      <c r="A14" s="50"/>
      <c r="B14" s="46"/>
      <c r="C14" s="44"/>
      <c r="D14" s="44"/>
      <c r="E14" s="44"/>
      <c r="F14" s="44"/>
      <c r="G14" s="44"/>
      <c r="H14" s="44"/>
      <c r="I14" s="44"/>
      <c r="J14" s="44"/>
      <c r="K14" s="44"/>
      <c r="L14" s="44"/>
    </row>
    <row r="15" spans="1:12" x14ac:dyDescent="0.25">
      <c r="A15" s="50"/>
      <c r="B15" s="46"/>
      <c r="C15" s="44"/>
      <c r="D15" s="44"/>
      <c r="E15" s="44"/>
      <c r="F15" s="44"/>
      <c r="G15" s="44"/>
      <c r="H15" s="44"/>
      <c r="I15" s="44"/>
      <c r="J15" s="44"/>
      <c r="K15" s="44"/>
      <c r="L15" s="44"/>
    </row>
    <row r="16" spans="1:12" s="36" customFormat="1" x14ac:dyDescent="0.25">
      <c r="A16" s="50"/>
      <c r="B16" s="46"/>
      <c r="C16" s="44"/>
      <c r="D16" s="44"/>
      <c r="E16" s="44"/>
      <c r="F16" s="44"/>
      <c r="G16" s="44"/>
      <c r="H16" s="44"/>
      <c r="I16" s="44"/>
      <c r="J16" s="44"/>
      <c r="K16" s="44"/>
      <c r="L16" s="44"/>
    </row>
    <row r="17" spans="1:12" x14ac:dyDescent="0.25">
      <c r="A17" s="50"/>
      <c r="B17" s="46"/>
      <c r="C17" s="44"/>
      <c r="D17" s="44"/>
      <c r="E17" s="44"/>
      <c r="F17" s="44"/>
      <c r="G17" s="44"/>
      <c r="H17" s="44"/>
      <c r="I17" s="44"/>
      <c r="J17" s="44"/>
      <c r="K17" s="44"/>
      <c r="L17" s="44"/>
    </row>
    <row r="18" spans="1:12" s="36" customFormat="1" x14ac:dyDescent="0.25">
      <c r="A18" s="50"/>
      <c r="B18" s="46"/>
      <c r="C18" s="44"/>
      <c r="D18" s="44"/>
      <c r="E18" s="44"/>
      <c r="F18" s="44"/>
      <c r="G18" s="44"/>
      <c r="H18" s="44"/>
      <c r="I18" s="44"/>
      <c r="J18" s="44"/>
      <c r="K18" s="44"/>
      <c r="L18" s="44"/>
    </row>
    <row r="19" spans="1:12" x14ac:dyDescent="0.25">
      <c r="A19" s="50"/>
      <c r="B19" s="46"/>
      <c r="C19" s="44"/>
      <c r="D19" s="44"/>
      <c r="E19" s="44"/>
      <c r="F19" s="44"/>
      <c r="G19" s="44"/>
      <c r="H19" s="44"/>
      <c r="I19" s="44"/>
      <c r="J19" s="44"/>
      <c r="K19" s="44"/>
      <c r="L19" s="44"/>
    </row>
    <row r="20" spans="1:12" s="36" customFormat="1" x14ac:dyDescent="0.25">
      <c r="A20" s="50"/>
      <c r="B20" s="46"/>
      <c r="C20" s="44"/>
      <c r="D20" s="44"/>
      <c r="E20" s="44"/>
      <c r="F20" s="44"/>
      <c r="G20" s="44"/>
      <c r="H20" s="44"/>
      <c r="I20" s="44"/>
      <c r="J20" s="44"/>
      <c r="K20" s="44"/>
      <c r="L20" s="44"/>
    </row>
    <row r="21" spans="1:12" x14ac:dyDescent="0.25">
      <c r="A21" s="50"/>
      <c r="B21" s="46"/>
      <c r="C21" s="44"/>
      <c r="D21" s="44"/>
      <c r="E21" s="44"/>
      <c r="F21" s="44"/>
      <c r="G21" s="44"/>
      <c r="H21" s="44"/>
      <c r="I21" s="44"/>
      <c r="J21" s="44"/>
      <c r="K21" s="44"/>
      <c r="L21" s="44"/>
    </row>
    <row r="22" spans="1:12" s="36" customFormat="1" x14ac:dyDescent="0.25">
      <c r="A22" s="50"/>
      <c r="B22" s="46"/>
      <c r="C22" s="44"/>
      <c r="D22" s="44"/>
      <c r="E22" s="44"/>
      <c r="F22" s="44"/>
      <c r="G22" s="44"/>
      <c r="H22" s="44"/>
      <c r="I22" s="44"/>
      <c r="J22" s="44"/>
      <c r="K22" s="44"/>
      <c r="L22" s="44"/>
    </row>
    <row r="23" spans="1:12" x14ac:dyDescent="0.25">
      <c r="A23" s="50"/>
      <c r="B23" s="46"/>
      <c r="C23" s="44"/>
      <c r="D23" s="44"/>
      <c r="E23" s="44"/>
      <c r="F23" s="44"/>
      <c r="G23" s="44"/>
      <c r="H23" s="44"/>
      <c r="I23" s="44"/>
      <c r="J23" s="44"/>
      <c r="K23" s="44"/>
      <c r="L23" s="44"/>
    </row>
    <row r="24" spans="1:12" s="36" customFormat="1" x14ac:dyDescent="0.25">
      <c r="A24" s="50"/>
      <c r="B24" s="46"/>
      <c r="C24" s="44"/>
      <c r="D24" s="44"/>
      <c r="E24" s="44"/>
      <c r="F24" s="44"/>
      <c r="G24" s="44"/>
      <c r="H24" s="44"/>
      <c r="I24" s="44"/>
      <c r="J24" s="44"/>
      <c r="K24" s="44"/>
      <c r="L24" s="44"/>
    </row>
    <row r="25" spans="1:12" x14ac:dyDescent="0.25">
      <c r="A25" s="50"/>
      <c r="B25" s="46"/>
      <c r="C25" s="44"/>
      <c r="D25" s="44"/>
      <c r="E25" s="44"/>
      <c r="F25" s="44"/>
      <c r="G25" s="44"/>
      <c r="H25" s="44"/>
      <c r="I25" s="44"/>
      <c r="J25" s="44"/>
      <c r="K25" s="44"/>
      <c r="L25" s="44"/>
    </row>
    <row r="26" spans="1:12" s="36" customFormat="1" x14ac:dyDescent="0.25">
      <c r="A26" s="50"/>
      <c r="B26" s="46"/>
      <c r="C26" s="44"/>
      <c r="D26" s="44"/>
      <c r="E26" s="44"/>
      <c r="F26" s="44"/>
      <c r="G26" s="44"/>
      <c r="H26" s="44"/>
      <c r="I26" s="44"/>
      <c r="J26" s="44"/>
      <c r="K26" s="44"/>
      <c r="L26" s="44"/>
    </row>
    <row r="27" spans="1:12" x14ac:dyDescent="0.25">
      <c r="A27" s="50"/>
      <c r="B27" s="46"/>
      <c r="C27" s="44"/>
      <c r="D27" s="44"/>
      <c r="E27" s="44"/>
      <c r="F27" s="44"/>
      <c r="G27" s="44"/>
      <c r="H27" s="44"/>
      <c r="I27" s="44"/>
      <c r="J27" s="44"/>
      <c r="K27" s="44"/>
      <c r="L27" s="44"/>
    </row>
    <row r="28" spans="1:12" s="36" customFormat="1" x14ac:dyDescent="0.25">
      <c r="A28" s="50"/>
      <c r="B28" s="46"/>
      <c r="C28" s="44"/>
      <c r="D28" s="44"/>
      <c r="E28" s="44"/>
      <c r="F28" s="44"/>
      <c r="G28" s="44"/>
      <c r="H28" s="44"/>
      <c r="I28" s="44"/>
      <c r="J28" s="44"/>
      <c r="K28" s="44"/>
      <c r="L28" s="44"/>
    </row>
    <row r="29" spans="1:12" s="45" customFormat="1" x14ac:dyDescent="0.25">
      <c r="A29" s="50"/>
      <c r="B29" s="46"/>
      <c r="C29" s="44"/>
      <c r="D29" s="44"/>
      <c r="E29" s="44"/>
      <c r="F29" s="44"/>
      <c r="G29" s="44"/>
      <c r="H29" s="44"/>
      <c r="I29" s="44"/>
      <c r="J29" s="44"/>
      <c r="K29" s="44"/>
      <c r="L29" s="44"/>
    </row>
    <row r="30" spans="1:12" s="36" customFormat="1" x14ac:dyDescent="0.25">
      <c r="A30" s="50"/>
      <c r="B30" s="46"/>
      <c r="C30" s="44"/>
      <c r="D30" s="44"/>
      <c r="E30" s="44"/>
      <c r="F30" s="44"/>
      <c r="G30" s="44"/>
      <c r="H30" s="44"/>
      <c r="I30" s="44"/>
      <c r="J30" s="44"/>
      <c r="K30" s="44"/>
      <c r="L30" s="44"/>
    </row>
    <row r="31" spans="1:12" s="45" customFormat="1" x14ac:dyDescent="0.25">
      <c r="A31" s="50"/>
      <c r="B31" s="46"/>
      <c r="C31" s="44"/>
      <c r="D31" s="44"/>
      <c r="E31" s="44"/>
      <c r="F31" s="44"/>
      <c r="G31" s="44"/>
      <c r="H31" s="44"/>
      <c r="I31" s="44"/>
      <c r="J31" s="44"/>
      <c r="K31" s="44"/>
      <c r="L31" s="44"/>
    </row>
    <row r="32" spans="1:12" x14ac:dyDescent="0.25">
      <c r="A32" s="50"/>
      <c r="B32" s="50"/>
      <c r="C32" s="139"/>
      <c r="D32" s="139"/>
      <c r="E32" s="139"/>
      <c r="F32" s="139"/>
      <c r="G32" s="139"/>
      <c r="H32" s="139"/>
      <c r="I32" s="139"/>
      <c r="J32" s="139"/>
      <c r="K32" s="139"/>
      <c r="L32" s="139"/>
    </row>
    <row r="33" spans="1:12" s="31" customFormat="1" x14ac:dyDescent="0.25">
      <c r="A33" s="138"/>
      <c r="B33" s="140"/>
      <c r="C33" s="100"/>
      <c r="D33" s="100"/>
      <c r="E33" s="100"/>
      <c r="F33" s="100"/>
      <c r="G33" s="100"/>
      <c r="H33" s="100"/>
      <c r="I33" s="100"/>
      <c r="J33" s="100"/>
      <c r="K33" s="100"/>
      <c r="L33" s="100"/>
    </row>
    <row r="34" spans="1:12" x14ac:dyDescent="0.25">
      <c r="A34" s="50"/>
      <c r="B34" s="132"/>
      <c r="C34" s="44"/>
      <c r="D34" s="44"/>
      <c r="E34" s="44"/>
      <c r="F34" s="44"/>
      <c r="G34" s="44"/>
      <c r="H34" s="44"/>
      <c r="I34" s="44"/>
      <c r="J34" s="44"/>
      <c r="K34" s="44"/>
      <c r="L34" s="44"/>
    </row>
    <row r="35" spans="1:12" s="56" customFormat="1" x14ac:dyDescent="0.25">
      <c r="A35" s="138"/>
      <c r="B35" s="130"/>
      <c r="C35" s="72"/>
      <c r="D35" s="72"/>
      <c r="E35" s="72"/>
      <c r="F35" s="72"/>
      <c r="G35" s="72"/>
      <c r="H35" s="72"/>
      <c r="I35" s="72"/>
      <c r="J35" s="72"/>
      <c r="K35" s="72"/>
      <c r="L35" s="72"/>
    </row>
    <row r="36" spans="1:12" s="73" customFormat="1" x14ac:dyDescent="0.25">
      <c r="A36" s="138"/>
      <c r="B36" s="130"/>
      <c r="C36" s="72"/>
      <c r="D36" s="72"/>
      <c r="E36" s="72"/>
      <c r="F36" s="72"/>
      <c r="G36" s="72"/>
      <c r="H36" s="72"/>
      <c r="I36" s="72"/>
      <c r="J36" s="72"/>
      <c r="K36" s="72"/>
      <c r="L36" s="72"/>
    </row>
    <row r="37" spans="1:12" s="56" customFormat="1" ht="23.25" customHeight="1" x14ac:dyDescent="0.25">
      <c r="A37" s="138"/>
      <c r="B37" s="130"/>
      <c r="C37" s="72"/>
      <c r="D37" s="72"/>
      <c r="E37" s="72"/>
      <c r="F37" s="72"/>
      <c r="G37" s="72"/>
      <c r="H37" s="72"/>
      <c r="I37" s="72"/>
      <c r="J37" s="72"/>
      <c r="K37" s="72"/>
      <c r="L37" s="72"/>
    </row>
    <row r="38" spans="1:12" s="73" customFormat="1" x14ac:dyDescent="0.25">
      <c r="A38" s="138"/>
      <c r="B38" s="130"/>
      <c r="C38" s="72"/>
      <c r="D38" s="72"/>
      <c r="E38" s="72"/>
      <c r="F38" s="72"/>
      <c r="G38" s="72"/>
      <c r="H38" s="72"/>
      <c r="I38" s="72"/>
      <c r="J38" s="72"/>
      <c r="K38" s="72"/>
      <c r="L38" s="72"/>
    </row>
    <row r="39" spans="1:12" s="56" customFormat="1" x14ac:dyDescent="0.25">
      <c r="A39" s="138"/>
      <c r="B39" s="130"/>
      <c r="C39" s="72"/>
      <c r="D39" s="72"/>
      <c r="E39" s="72"/>
      <c r="F39" s="72"/>
      <c r="G39" s="72"/>
      <c r="H39" s="72"/>
      <c r="I39" s="72"/>
      <c r="J39" s="72"/>
      <c r="K39" s="72"/>
      <c r="L39" s="72"/>
    </row>
    <row r="40" spans="1:12" s="73" customFormat="1" x14ac:dyDescent="0.25">
      <c r="A40" s="138"/>
      <c r="B40" s="130"/>
      <c r="C40" s="72"/>
      <c r="D40" s="72"/>
      <c r="E40" s="72"/>
      <c r="F40" s="72"/>
      <c r="G40" s="72"/>
      <c r="H40" s="72"/>
      <c r="I40" s="72"/>
      <c r="J40" s="72"/>
      <c r="K40" s="72"/>
      <c r="L40" s="72"/>
    </row>
    <row r="41" spans="1:12" s="56" customFormat="1" x14ac:dyDescent="0.25">
      <c r="A41" s="138"/>
      <c r="B41" s="130"/>
      <c r="C41" s="72"/>
      <c r="D41" s="72"/>
      <c r="E41" s="72"/>
      <c r="F41" s="72"/>
      <c r="G41" s="72"/>
      <c r="H41" s="72"/>
      <c r="I41" s="72"/>
      <c r="J41" s="72"/>
      <c r="K41" s="72"/>
      <c r="L41" s="72"/>
    </row>
    <row r="42" spans="1:12" s="73" customFormat="1" ht="20.25" customHeight="1" x14ac:dyDescent="0.25">
      <c r="A42" s="138"/>
      <c r="B42" s="130"/>
      <c r="C42" s="72"/>
      <c r="D42" s="72"/>
      <c r="E42" s="72"/>
      <c r="F42" s="72"/>
      <c r="G42" s="72"/>
      <c r="H42" s="72"/>
      <c r="I42" s="72"/>
      <c r="J42" s="72"/>
      <c r="K42" s="72"/>
      <c r="L42" s="72"/>
    </row>
    <row r="43" spans="1:12" s="56" customFormat="1" x14ac:dyDescent="0.25">
      <c r="A43" s="138"/>
      <c r="B43" s="132"/>
      <c r="C43" s="72"/>
      <c r="D43" s="72"/>
      <c r="E43" s="72"/>
      <c r="F43" s="72"/>
      <c r="G43" s="72"/>
      <c r="H43" s="72"/>
      <c r="I43" s="72"/>
      <c r="J43" s="72"/>
      <c r="K43" s="72"/>
      <c r="L43" s="72"/>
    </row>
    <row r="44" spans="1:12" s="73" customFormat="1" x14ac:dyDescent="0.25">
      <c r="A44" s="138"/>
      <c r="B44" s="132"/>
      <c r="C44" s="72"/>
      <c r="D44" s="72"/>
      <c r="E44" s="72"/>
      <c r="F44" s="72"/>
      <c r="G44" s="72"/>
      <c r="H44" s="72"/>
      <c r="I44" s="72"/>
      <c r="J44" s="72"/>
      <c r="K44" s="72"/>
      <c r="L44" s="72"/>
    </row>
    <row r="45" spans="1:12" s="51" customFormat="1" x14ac:dyDescent="0.25">
      <c r="A45" s="138"/>
      <c r="B45" s="132"/>
      <c r="C45" s="72"/>
      <c r="D45" s="72"/>
      <c r="E45" s="72"/>
      <c r="F45" s="72"/>
      <c r="G45" s="72"/>
      <c r="H45" s="72"/>
      <c r="I45" s="72"/>
      <c r="J45" s="72"/>
      <c r="K45" s="72"/>
      <c r="L45" s="72"/>
    </row>
    <row r="46" spans="1:12" x14ac:dyDescent="0.25">
      <c r="A46" s="50"/>
      <c r="B46" s="50"/>
      <c r="C46" s="72"/>
      <c r="D46" s="72"/>
      <c r="E46" s="72"/>
      <c r="F46" s="72"/>
      <c r="G46" s="72"/>
      <c r="H46" s="72"/>
      <c r="I46" s="72"/>
      <c r="J46" s="72"/>
      <c r="K46" s="72"/>
      <c r="L46" s="72"/>
    </row>
    <row r="47" spans="1:12" s="31" customFormat="1" x14ac:dyDescent="0.25">
      <c r="A47" s="138"/>
      <c r="B47" s="140"/>
      <c r="C47" s="100"/>
      <c r="D47" s="100"/>
      <c r="E47" s="100"/>
      <c r="F47" s="100"/>
      <c r="G47" s="100"/>
      <c r="H47" s="100"/>
      <c r="I47" s="100"/>
      <c r="J47" s="100"/>
      <c r="K47" s="100"/>
      <c r="L47" s="100"/>
    </row>
    <row r="48" spans="1:12" x14ac:dyDescent="0.25">
      <c r="A48" s="50"/>
      <c r="B48" s="132"/>
      <c r="C48" s="44"/>
      <c r="D48" s="44"/>
      <c r="E48" s="44"/>
      <c r="F48" s="44"/>
      <c r="G48" s="44"/>
      <c r="H48" s="44"/>
      <c r="I48" s="44"/>
      <c r="J48" s="44"/>
      <c r="K48" s="44"/>
      <c r="L48" s="44"/>
    </row>
    <row r="49" spans="1:12" s="73" customFormat="1" x14ac:dyDescent="0.25">
      <c r="A49" s="138"/>
      <c r="B49" s="130"/>
      <c r="C49" s="72"/>
      <c r="D49" s="72"/>
      <c r="E49" s="72"/>
      <c r="F49" s="72"/>
      <c r="G49" s="72"/>
      <c r="H49" s="72"/>
      <c r="I49" s="72"/>
      <c r="J49" s="72"/>
      <c r="K49" s="72"/>
      <c r="L49" s="72"/>
    </row>
    <row r="50" spans="1:12" s="56" customFormat="1" x14ac:dyDescent="0.25">
      <c r="A50" s="138"/>
      <c r="B50" s="130"/>
      <c r="C50" s="72"/>
      <c r="D50" s="72"/>
      <c r="E50" s="72"/>
      <c r="F50" s="72"/>
      <c r="G50" s="72"/>
      <c r="H50" s="72"/>
      <c r="I50" s="72"/>
      <c r="J50" s="72"/>
      <c r="K50" s="72"/>
      <c r="L50" s="72"/>
    </row>
    <row r="51" spans="1:12" s="73" customFormat="1" x14ac:dyDescent="0.25">
      <c r="A51" s="138"/>
      <c r="B51" s="130"/>
      <c r="C51" s="72"/>
      <c r="D51" s="72"/>
      <c r="E51" s="72"/>
      <c r="F51" s="72"/>
      <c r="G51" s="72"/>
      <c r="H51" s="72"/>
      <c r="I51" s="72"/>
      <c r="J51" s="72"/>
      <c r="K51" s="72"/>
      <c r="L51" s="72"/>
    </row>
    <row r="52" spans="1:12" s="56" customFormat="1" x14ac:dyDescent="0.25">
      <c r="A52" s="138"/>
      <c r="B52" s="130"/>
      <c r="C52" s="72"/>
      <c r="D52" s="72"/>
      <c r="E52" s="72"/>
      <c r="F52" s="72"/>
      <c r="G52" s="72"/>
      <c r="H52" s="72"/>
      <c r="I52" s="72"/>
      <c r="J52" s="72"/>
      <c r="K52" s="72"/>
      <c r="L52" s="72"/>
    </row>
    <row r="53" spans="1:12" s="73" customFormat="1" x14ac:dyDescent="0.25">
      <c r="A53" s="138"/>
      <c r="B53" s="130"/>
      <c r="C53" s="72"/>
      <c r="D53" s="72"/>
      <c r="E53" s="72"/>
      <c r="F53" s="72"/>
      <c r="G53" s="72"/>
      <c r="H53" s="72"/>
      <c r="I53" s="72"/>
      <c r="J53" s="72"/>
      <c r="K53" s="72"/>
      <c r="L53" s="72"/>
    </row>
    <row r="54" spans="1:12" s="56" customFormat="1" x14ac:dyDescent="0.25">
      <c r="A54" s="138"/>
      <c r="B54" s="130"/>
      <c r="C54" s="72"/>
      <c r="D54" s="72"/>
      <c r="E54" s="72"/>
      <c r="F54" s="72"/>
      <c r="G54" s="72"/>
      <c r="H54" s="72"/>
      <c r="I54" s="72"/>
      <c r="J54" s="72"/>
      <c r="K54" s="72"/>
      <c r="L54" s="72"/>
    </row>
    <row r="55" spans="1:12" s="73" customFormat="1" x14ac:dyDescent="0.25">
      <c r="A55" s="138"/>
      <c r="B55" s="130"/>
      <c r="C55" s="72"/>
      <c r="D55" s="72"/>
      <c r="E55" s="72"/>
      <c r="F55" s="72"/>
      <c r="G55" s="72"/>
      <c r="H55" s="72"/>
      <c r="I55" s="72"/>
      <c r="J55" s="72"/>
      <c r="K55" s="72"/>
      <c r="L55" s="72"/>
    </row>
    <row r="56" spans="1:12" s="56" customFormat="1" x14ac:dyDescent="0.25">
      <c r="A56" s="138"/>
      <c r="B56" s="130"/>
      <c r="C56" s="72"/>
      <c r="D56" s="72"/>
      <c r="E56" s="72"/>
      <c r="F56" s="72"/>
      <c r="G56" s="72"/>
      <c r="H56" s="72"/>
      <c r="I56" s="72"/>
      <c r="J56" s="72"/>
      <c r="K56" s="72"/>
      <c r="L56" s="72"/>
    </row>
    <row r="57" spans="1:12" s="73" customFormat="1" x14ac:dyDescent="0.25">
      <c r="A57" s="138"/>
      <c r="B57" s="130"/>
      <c r="C57" s="72"/>
      <c r="D57" s="72"/>
      <c r="E57" s="72"/>
      <c r="F57" s="72"/>
      <c r="G57" s="72"/>
      <c r="H57" s="72"/>
      <c r="I57" s="72"/>
      <c r="J57" s="72"/>
      <c r="K57" s="72"/>
      <c r="L57" s="72"/>
    </row>
    <row r="58" spans="1:12" s="56" customFormat="1" x14ac:dyDescent="0.25">
      <c r="A58" s="138"/>
      <c r="B58" s="130"/>
      <c r="C58" s="72"/>
      <c r="D58" s="72"/>
      <c r="E58" s="72"/>
      <c r="F58" s="72"/>
      <c r="G58" s="72"/>
      <c r="H58" s="72"/>
      <c r="I58" s="72"/>
      <c r="J58" s="72"/>
      <c r="K58" s="72"/>
      <c r="L58" s="7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L60"/>
  <sheetViews>
    <sheetView showGridLines="0" workbookViewId="0">
      <selection activeCell="C4" sqref="C4"/>
    </sheetView>
  </sheetViews>
  <sheetFormatPr defaultRowHeight="15" x14ac:dyDescent="0.25"/>
  <cols>
    <col min="2" max="2" width="25.7109375" customWidth="1"/>
    <col min="3" max="3" width="9" style="32" customWidth="1"/>
    <col min="4" max="4" width="8.28515625" style="32" customWidth="1"/>
    <col min="5" max="5" width="11.7109375" style="32" customWidth="1"/>
    <col min="6" max="6" width="11.28515625" style="32" customWidth="1"/>
    <col min="7" max="7" width="11" style="32" customWidth="1"/>
    <col min="8" max="8" width="12.5703125" style="32" customWidth="1"/>
    <col min="9" max="9" width="9.85546875" style="32" customWidth="1"/>
    <col min="10" max="10" width="10.85546875" style="32" customWidth="1"/>
    <col min="11" max="11" width="10.28515625" style="32" customWidth="1"/>
    <col min="12" max="12" width="12.7109375" style="32" customWidth="1"/>
  </cols>
  <sheetData>
    <row r="1" spans="1:12" x14ac:dyDescent="0.25">
      <c r="B1" t="s">
        <v>17</v>
      </c>
    </row>
    <row r="2" spans="1:12" s="31" customFormat="1" ht="50.25" customHeight="1" x14ac:dyDescent="0.25">
      <c r="B2" s="35"/>
      <c r="C2" s="33" t="s">
        <v>90</v>
      </c>
      <c r="D2" s="33" t="s">
        <v>91</v>
      </c>
      <c r="E2" s="33" t="s">
        <v>11</v>
      </c>
      <c r="F2" s="33" t="s">
        <v>92</v>
      </c>
      <c r="G2" s="33" t="s">
        <v>10</v>
      </c>
      <c r="H2" s="33" t="s">
        <v>93</v>
      </c>
      <c r="I2" s="33" t="s">
        <v>12</v>
      </c>
      <c r="J2" s="33" t="s">
        <v>94</v>
      </c>
      <c r="K2" s="33" t="s">
        <v>96</v>
      </c>
      <c r="L2" s="34" t="s">
        <v>95</v>
      </c>
    </row>
    <row r="3" spans="1:12" ht="22.5" x14ac:dyDescent="0.25">
      <c r="B3" s="37" t="str">
        <f>'Scenario 0'!D$2</f>
        <v>Scenario 0 (DOE NOPR LCC Model)</v>
      </c>
      <c r="C3" s="53">
        <f ca="1">'Scenario 0'!D$11</f>
        <v>155.66165138500187</v>
      </c>
      <c r="D3" s="53">
        <f ca="1">'Scenario 0'!D$26</f>
        <v>-259.11733130699093</v>
      </c>
      <c r="E3" s="53">
        <f ca="1">'Scenario 24'!P$11</f>
        <v>-295.59793199419187</v>
      </c>
      <c r="F3" s="53">
        <f ca="1">'Scenario 0'!P$26</f>
        <v>-398.12086742424191</v>
      </c>
      <c r="G3" s="53">
        <f ca="1">'Scenario 0'!AB$11</f>
        <v>815.15791036998337</v>
      </c>
      <c r="H3" s="53">
        <f ca="1">'Scenario 0'!AB$26</f>
        <v>230.86268333333336</v>
      </c>
      <c r="I3" s="53">
        <f ca="1">'Scenario 0'!D$40</f>
        <v>331.25247599451365</v>
      </c>
      <c r="J3" s="53">
        <f ca="1">'Scenario 0'!P$40</f>
        <v>-157.5344230769231</v>
      </c>
      <c r="K3" s="53">
        <f ca="1">'Scenario 0'!D$55</f>
        <v>-125.41930139720561</v>
      </c>
      <c r="L3" s="54">
        <f ca="1">'Scenario 0'!P$55</f>
        <v>-650.6092436974792</v>
      </c>
    </row>
    <row r="4" spans="1:12" s="36" customFormat="1" ht="22.5" x14ac:dyDescent="0.25">
      <c r="A4" s="50"/>
      <c r="B4" s="58" t="str">
        <f>'Scenario 24'!D$2</f>
        <v>Scenario 24 (D2, D4, D5, D8)</v>
      </c>
      <c r="C4" s="40">
        <f ca="1">'Scenario 24'!D$11</f>
        <v>-267.27104430074291</v>
      </c>
      <c r="D4" s="40">
        <f ca="1">'Scenario 24'!D$26</f>
        <v>-486.02765045592758</v>
      </c>
      <c r="E4" s="40">
        <f ca="1">'Scenario 24'!P$11</f>
        <v>-295.59793199419187</v>
      </c>
      <c r="F4" s="40">
        <f ca="1">'Scenario 24'!P$26</f>
        <v>-591.79502272727359</v>
      </c>
      <c r="G4" s="40">
        <f ca="1">'Scenario 24'!AB11</f>
        <v>54.451964564877542</v>
      </c>
      <c r="H4" s="40">
        <f ca="1">'Scenario 24'!AB$26</f>
        <v>-112.89001666666661</v>
      </c>
      <c r="I4" s="40">
        <f ca="1">'Scenario 24'!D$40</f>
        <v>-168.10331275720145</v>
      </c>
      <c r="J4" s="40">
        <f ca="1">'Scenario 24'!P$40</f>
        <v>-371.1768269230767</v>
      </c>
      <c r="K4" s="40">
        <f ca="1">'Scenario 24'!D$55</f>
        <v>-509.75842315369221</v>
      </c>
      <c r="L4" s="41">
        <f ca="1">'Scenario 24'!P$55</f>
        <v>-1099.3350420168067</v>
      </c>
    </row>
    <row r="5" spans="1:12" ht="22.5" x14ac:dyDescent="0.25">
      <c r="A5" s="50"/>
      <c r="B5" s="135" t="str">
        <f>'Scenario I-16'!D$2</f>
        <v>Scenario I-16 (I2, I6, I8, I13)</v>
      </c>
      <c r="C5" s="38">
        <f ca="1">'Scenario I-16'!D$11</f>
        <v>-428.4378168130479</v>
      </c>
      <c r="D5" s="38">
        <f ca="1">'Scenario I-16'!D$26</f>
        <v>-737.22732522796628</v>
      </c>
      <c r="E5" s="38">
        <f ca="1">'Scenario 24'!P$11</f>
        <v>-295.59793199419187</v>
      </c>
      <c r="F5" s="38">
        <f ca="1">'Scenario I-16'!P$26</f>
        <v>-810.08322348484933</v>
      </c>
      <c r="G5" s="38">
        <f ca="1">'Scenario I-16'!AB$11</f>
        <v>-131.76296508598222</v>
      </c>
      <c r="H5" s="38">
        <f ca="1">'Scenario I-16'!AB$26</f>
        <v>-559.52949999999964</v>
      </c>
      <c r="I5" s="38">
        <f ca="1">'Scenario I-16'!D$40</f>
        <v>-272.45421810699588</v>
      </c>
      <c r="J5" s="38">
        <f ca="1">'Scenario I-16'!P$40</f>
        <v>-679.62033653846163</v>
      </c>
      <c r="K5" s="38">
        <f ca="1">'Scenario I-16'!D$55</f>
        <v>-592.07666666666671</v>
      </c>
      <c r="L5" s="39">
        <f ca="1">'Scenario I-16'!P$55</f>
        <v>-1035.2293277310923</v>
      </c>
    </row>
    <row r="6" spans="1:12" s="36" customFormat="1" ht="22.5" x14ac:dyDescent="0.25">
      <c r="A6" s="50"/>
      <c r="B6" s="137" t="str">
        <f>'Scenario Int-5'!D$2</f>
        <v>Scenario Int-5 (Scenarios 24 &amp; I-16)</v>
      </c>
      <c r="C6" s="42">
        <f ca="1">'Scenario Int-5'!D$11</f>
        <v>-846.67789981662156</v>
      </c>
      <c r="D6" s="42">
        <f ca="1">'Scenario Int-5'!D$26</f>
        <v>-1026.4903981762914</v>
      </c>
      <c r="E6" s="42">
        <f ca="1">'Scenario 24'!P$11</f>
        <v>-295.59793199419187</v>
      </c>
      <c r="F6" s="42">
        <f ca="1">'Scenario Int-5'!P$26</f>
        <v>-1131.7295454545442</v>
      </c>
      <c r="G6" s="42">
        <f ca="1">'Scenario Int-5'!AB$11</f>
        <v>-475.54292860865024</v>
      </c>
      <c r="H6" s="42">
        <f ca="1">'Scenario Int-5'!AB$26</f>
        <v>-680.13229999999896</v>
      </c>
      <c r="I6" s="42">
        <f ca="1">'Scenario Int-5'!D$40</f>
        <v>-748.54438271605045</v>
      </c>
      <c r="J6" s="42">
        <f ca="1">'Scenario Int-5'!P$40</f>
        <v>-970.72663461538491</v>
      </c>
      <c r="K6" s="42">
        <f ca="1">'Scenario Int-5'!D$55</f>
        <v>-1089.4878043912177</v>
      </c>
      <c r="L6" s="43">
        <f ca="1">'Scenario Int-5'!P$55</f>
        <v>-1433.3715126050417</v>
      </c>
    </row>
    <row r="7" spans="1:12" x14ac:dyDescent="0.25">
      <c r="A7" s="50"/>
      <c r="B7" s="46"/>
      <c r="C7" s="44"/>
      <c r="D7" s="44"/>
      <c r="E7" s="44"/>
      <c r="F7" s="44"/>
      <c r="G7" s="44"/>
      <c r="H7" s="44"/>
      <c r="I7" s="44"/>
      <c r="J7" s="44"/>
      <c r="K7" s="44"/>
      <c r="L7" s="44"/>
    </row>
    <row r="8" spans="1:12" s="36" customFormat="1" x14ac:dyDescent="0.25">
      <c r="A8" s="50"/>
      <c r="B8" s="46"/>
      <c r="C8" s="44"/>
      <c r="D8" s="44"/>
      <c r="E8" s="44"/>
      <c r="F8" s="44"/>
      <c r="G8" s="44"/>
      <c r="H8" s="44"/>
      <c r="I8" s="44"/>
      <c r="J8" s="44"/>
      <c r="K8" s="44"/>
      <c r="L8" s="44"/>
    </row>
    <row r="9" spans="1:12" x14ac:dyDescent="0.25">
      <c r="A9" s="50"/>
      <c r="B9" s="46"/>
      <c r="C9" s="44"/>
      <c r="D9" s="44"/>
      <c r="E9" s="44"/>
      <c r="F9" s="44"/>
      <c r="G9" s="44"/>
      <c r="H9" s="44"/>
      <c r="I9" s="44"/>
      <c r="J9" s="44"/>
      <c r="K9" s="44"/>
      <c r="L9" s="44"/>
    </row>
    <row r="10" spans="1:12" s="36" customFormat="1" x14ac:dyDescent="0.25">
      <c r="A10" s="50"/>
      <c r="B10" s="46"/>
      <c r="C10" s="44"/>
      <c r="D10" s="44"/>
      <c r="E10" s="44"/>
      <c r="F10" s="44"/>
      <c r="G10" s="44"/>
      <c r="H10" s="44"/>
      <c r="I10" s="44"/>
      <c r="J10" s="44"/>
      <c r="K10" s="44"/>
      <c r="L10" s="44"/>
    </row>
    <row r="11" spans="1:12" x14ac:dyDescent="0.25">
      <c r="A11" s="50"/>
      <c r="B11" s="46"/>
      <c r="C11" s="44"/>
      <c r="D11" s="44"/>
      <c r="E11" s="44"/>
      <c r="F11" s="44"/>
      <c r="G11" s="44"/>
      <c r="H11" s="44"/>
      <c r="I11" s="44"/>
      <c r="J11" s="44"/>
      <c r="K11" s="44"/>
      <c r="L11" s="44"/>
    </row>
    <row r="12" spans="1:12" s="36" customFormat="1" x14ac:dyDescent="0.25">
      <c r="A12" s="50"/>
      <c r="B12" s="46"/>
      <c r="C12" s="44"/>
      <c r="D12" s="44"/>
      <c r="E12" s="44"/>
      <c r="F12" s="44"/>
      <c r="G12" s="44"/>
      <c r="H12" s="44"/>
      <c r="I12" s="44"/>
      <c r="J12" s="44"/>
      <c r="K12" s="44"/>
      <c r="L12" s="44"/>
    </row>
    <row r="13" spans="1:12" x14ac:dyDescent="0.25">
      <c r="A13" s="50"/>
      <c r="B13" s="46"/>
      <c r="C13" s="44"/>
      <c r="D13" s="44"/>
      <c r="E13" s="44"/>
      <c r="F13" s="44"/>
      <c r="G13" s="44"/>
      <c r="H13" s="44"/>
      <c r="I13" s="44"/>
      <c r="J13" s="44"/>
      <c r="K13" s="44"/>
      <c r="L13" s="44"/>
    </row>
    <row r="14" spans="1:12" s="36" customFormat="1" x14ac:dyDescent="0.25">
      <c r="A14" s="50"/>
      <c r="B14" s="46"/>
      <c r="C14" s="44"/>
      <c r="D14" s="44"/>
      <c r="E14" s="44"/>
      <c r="F14" s="44"/>
      <c r="G14" s="44"/>
      <c r="H14" s="44"/>
      <c r="I14" s="44"/>
      <c r="J14" s="44"/>
      <c r="K14" s="44"/>
      <c r="L14" s="44"/>
    </row>
    <row r="15" spans="1:12" x14ac:dyDescent="0.25">
      <c r="A15" s="50"/>
      <c r="B15" s="46"/>
      <c r="C15" s="44"/>
      <c r="D15" s="44"/>
      <c r="E15" s="44"/>
      <c r="F15" s="44"/>
      <c r="G15" s="44"/>
      <c r="H15" s="44"/>
      <c r="I15" s="44"/>
      <c r="J15" s="44"/>
      <c r="K15" s="44"/>
      <c r="L15" s="44"/>
    </row>
    <row r="16" spans="1:12" s="36" customFormat="1" x14ac:dyDescent="0.25">
      <c r="A16" s="50"/>
      <c r="B16" s="46"/>
      <c r="C16" s="44"/>
      <c r="D16" s="44"/>
      <c r="E16" s="44"/>
      <c r="F16" s="44"/>
      <c r="G16" s="44"/>
      <c r="H16" s="44"/>
      <c r="I16" s="44"/>
      <c r="J16" s="44"/>
      <c r="K16" s="44"/>
      <c r="L16" s="44"/>
    </row>
    <row r="17" spans="1:12" x14ac:dyDescent="0.25">
      <c r="A17" s="50"/>
      <c r="B17" s="46"/>
      <c r="C17" s="44"/>
      <c r="D17" s="44"/>
      <c r="E17" s="44"/>
      <c r="F17" s="44"/>
      <c r="G17" s="44"/>
      <c r="H17" s="44"/>
      <c r="I17" s="44"/>
      <c r="J17" s="44"/>
      <c r="K17" s="44"/>
      <c r="L17" s="44"/>
    </row>
    <row r="18" spans="1:12" s="36" customFormat="1" x14ac:dyDescent="0.25">
      <c r="A18" s="50"/>
      <c r="B18" s="46"/>
      <c r="C18" s="44"/>
      <c r="D18" s="44"/>
      <c r="E18" s="44"/>
      <c r="F18" s="44"/>
      <c r="G18" s="44"/>
      <c r="H18" s="44"/>
      <c r="I18" s="44"/>
      <c r="J18" s="44"/>
      <c r="K18" s="44"/>
      <c r="L18" s="44"/>
    </row>
    <row r="19" spans="1:12" x14ac:dyDescent="0.25">
      <c r="A19" s="50"/>
      <c r="B19" s="46"/>
      <c r="C19" s="44"/>
      <c r="D19" s="44"/>
      <c r="E19" s="44"/>
      <c r="F19" s="44"/>
      <c r="G19" s="44"/>
      <c r="H19" s="44"/>
      <c r="I19" s="44"/>
      <c r="J19" s="44"/>
      <c r="K19" s="44"/>
      <c r="L19" s="44"/>
    </row>
    <row r="20" spans="1:12" s="36" customFormat="1" x14ac:dyDescent="0.25">
      <c r="A20" s="50"/>
      <c r="B20" s="46"/>
      <c r="C20" s="44"/>
      <c r="D20" s="44"/>
      <c r="E20" s="44"/>
      <c r="F20" s="44"/>
      <c r="G20" s="44"/>
      <c r="H20" s="44"/>
      <c r="I20" s="44"/>
      <c r="J20" s="44"/>
      <c r="K20" s="44"/>
      <c r="L20" s="44"/>
    </row>
    <row r="21" spans="1:12" x14ac:dyDescent="0.25">
      <c r="A21" s="50"/>
      <c r="B21" s="46"/>
      <c r="C21" s="44"/>
      <c r="D21" s="44"/>
      <c r="E21" s="44"/>
      <c r="F21" s="44"/>
      <c r="G21" s="44"/>
      <c r="H21" s="44"/>
      <c r="I21" s="44"/>
      <c r="J21" s="44"/>
      <c r="K21" s="44"/>
      <c r="L21" s="44"/>
    </row>
    <row r="22" spans="1:12" s="36" customFormat="1" x14ac:dyDescent="0.25">
      <c r="A22" s="50"/>
      <c r="B22" s="46"/>
      <c r="C22" s="44"/>
      <c r="D22" s="44"/>
      <c r="E22" s="44"/>
      <c r="F22" s="44"/>
      <c r="G22" s="44"/>
      <c r="H22" s="44"/>
      <c r="I22" s="44"/>
      <c r="J22" s="44"/>
      <c r="K22" s="44"/>
      <c r="L22" s="44"/>
    </row>
    <row r="23" spans="1:12" x14ac:dyDescent="0.25">
      <c r="A23" s="50"/>
      <c r="B23" s="46"/>
      <c r="C23" s="44"/>
      <c r="D23" s="44"/>
      <c r="E23" s="44"/>
      <c r="F23" s="44"/>
      <c r="G23" s="44"/>
      <c r="H23" s="44"/>
      <c r="I23" s="44"/>
      <c r="J23" s="44"/>
      <c r="K23" s="44"/>
      <c r="L23" s="44"/>
    </row>
    <row r="24" spans="1:12" s="36" customFormat="1" x14ac:dyDescent="0.25">
      <c r="A24" s="50"/>
      <c r="B24" s="46"/>
      <c r="C24" s="44"/>
      <c r="D24" s="44"/>
      <c r="E24" s="44"/>
      <c r="F24" s="44"/>
      <c r="G24" s="44"/>
      <c r="H24" s="44"/>
      <c r="I24" s="44"/>
      <c r="J24" s="44"/>
      <c r="K24" s="44"/>
      <c r="L24" s="44"/>
    </row>
    <row r="25" spans="1:12" x14ac:dyDescent="0.25">
      <c r="A25" s="50"/>
      <c r="B25" s="46"/>
      <c r="C25" s="44"/>
      <c r="D25" s="44"/>
      <c r="E25" s="44"/>
      <c r="F25" s="44"/>
      <c r="G25" s="44"/>
      <c r="H25" s="44"/>
      <c r="I25" s="44"/>
      <c r="J25" s="44"/>
      <c r="K25" s="44"/>
      <c r="L25" s="44"/>
    </row>
    <row r="26" spans="1:12" s="36" customFormat="1" x14ac:dyDescent="0.25">
      <c r="A26" s="50"/>
      <c r="B26" s="46"/>
      <c r="C26" s="44"/>
      <c r="D26" s="44"/>
      <c r="E26" s="44"/>
      <c r="F26" s="44"/>
      <c r="G26" s="44"/>
      <c r="H26" s="44"/>
      <c r="I26" s="44"/>
      <c r="J26" s="44"/>
      <c r="K26" s="44"/>
      <c r="L26" s="44"/>
    </row>
    <row r="27" spans="1:12" x14ac:dyDescent="0.25">
      <c r="A27" s="50"/>
      <c r="B27" s="46"/>
      <c r="C27" s="44"/>
      <c r="D27" s="44"/>
      <c r="E27" s="44"/>
      <c r="F27" s="44"/>
      <c r="G27" s="44"/>
      <c r="H27" s="44"/>
      <c r="I27" s="44"/>
      <c r="J27" s="44"/>
      <c r="K27" s="44"/>
      <c r="L27" s="44"/>
    </row>
    <row r="28" spans="1:12" s="36" customFormat="1" x14ac:dyDescent="0.25">
      <c r="A28" s="50"/>
      <c r="B28" s="46"/>
      <c r="C28" s="44"/>
      <c r="D28" s="44"/>
      <c r="E28" s="44"/>
      <c r="F28" s="44"/>
      <c r="G28" s="44"/>
      <c r="H28" s="44"/>
      <c r="I28" s="44"/>
      <c r="J28" s="44"/>
      <c r="K28" s="44"/>
      <c r="L28" s="44"/>
    </row>
    <row r="29" spans="1:12" s="45" customFormat="1" x14ac:dyDescent="0.25">
      <c r="A29" s="50"/>
      <c r="B29" s="46"/>
      <c r="C29" s="44"/>
      <c r="D29" s="44"/>
      <c r="E29" s="44"/>
      <c r="F29" s="44"/>
      <c r="G29" s="44"/>
      <c r="H29" s="44"/>
      <c r="I29" s="44"/>
      <c r="J29" s="44"/>
      <c r="K29" s="44"/>
      <c r="L29" s="44"/>
    </row>
    <row r="30" spans="1:12" s="36" customFormat="1" x14ac:dyDescent="0.25">
      <c r="A30" s="50"/>
      <c r="B30" s="46"/>
      <c r="C30" s="44"/>
      <c r="D30" s="44"/>
      <c r="E30" s="44"/>
      <c r="F30" s="44"/>
      <c r="G30" s="44"/>
      <c r="H30" s="44"/>
      <c r="I30" s="44"/>
      <c r="J30" s="44"/>
      <c r="K30" s="44"/>
      <c r="L30" s="44"/>
    </row>
    <row r="31" spans="1:12" s="45" customFormat="1" x14ac:dyDescent="0.25">
      <c r="A31" s="50"/>
      <c r="B31" s="46"/>
      <c r="C31" s="44"/>
      <c r="D31" s="44"/>
      <c r="E31" s="44"/>
      <c r="F31" s="44"/>
      <c r="G31" s="44"/>
      <c r="H31" s="44"/>
      <c r="I31" s="44"/>
      <c r="J31" s="44"/>
      <c r="K31" s="44"/>
      <c r="L31" s="44"/>
    </row>
    <row r="32" spans="1:12" s="45" customFormat="1" x14ac:dyDescent="0.25">
      <c r="A32" s="50"/>
      <c r="B32" s="46"/>
      <c r="C32" s="44"/>
      <c r="D32" s="44"/>
      <c r="E32" s="44"/>
      <c r="F32" s="44"/>
      <c r="G32" s="44"/>
      <c r="H32" s="44"/>
      <c r="I32" s="44"/>
      <c r="J32" s="44"/>
      <c r="K32" s="44"/>
      <c r="L32" s="44"/>
    </row>
    <row r="33" spans="1:12" x14ac:dyDescent="0.25">
      <c r="A33" s="50"/>
      <c r="B33" s="50"/>
      <c r="C33" s="139"/>
      <c r="D33" s="139"/>
      <c r="E33" s="139"/>
      <c r="F33" s="139"/>
      <c r="G33" s="139"/>
      <c r="H33" s="139"/>
      <c r="I33" s="139"/>
      <c r="J33" s="139"/>
      <c r="K33" s="139"/>
      <c r="L33" s="139"/>
    </row>
    <row r="34" spans="1:12" s="31" customFormat="1" x14ac:dyDescent="0.25">
      <c r="A34" s="138"/>
      <c r="B34" s="140"/>
      <c r="C34" s="100"/>
      <c r="D34" s="100"/>
      <c r="E34" s="100"/>
      <c r="F34" s="100"/>
      <c r="G34" s="100"/>
      <c r="H34" s="100"/>
      <c r="I34" s="100"/>
      <c r="J34" s="100"/>
      <c r="K34" s="100"/>
      <c r="L34" s="100"/>
    </row>
    <row r="35" spans="1:12" s="45" customFormat="1" x14ac:dyDescent="0.25">
      <c r="A35" s="50"/>
      <c r="B35" s="132"/>
      <c r="C35" s="44"/>
      <c r="D35" s="44"/>
      <c r="E35" s="44"/>
      <c r="F35" s="44"/>
      <c r="G35" s="44"/>
      <c r="H35" s="44"/>
      <c r="I35" s="44"/>
      <c r="J35" s="44"/>
      <c r="K35" s="44"/>
      <c r="L35" s="44"/>
    </row>
    <row r="36" spans="1:12" s="56" customFormat="1" x14ac:dyDescent="0.25">
      <c r="A36" s="138"/>
      <c r="B36" s="130"/>
      <c r="C36" s="72"/>
      <c r="D36" s="72"/>
      <c r="E36" s="72"/>
      <c r="F36" s="72"/>
      <c r="G36" s="72"/>
      <c r="H36" s="72"/>
      <c r="I36" s="72"/>
      <c r="J36" s="72"/>
      <c r="K36" s="72"/>
      <c r="L36" s="72"/>
    </row>
    <row r="37" spans="1:12" s="73" customFormat="1" x14ac:dyDescent="0.25">
      <c r="A37" s="138"/>
      <c r="B37" s="130"/>
      <c r="C37" s="72"/>
      <c r="D37" s="72"/>
      <c r="E37" s="72"/>
      <c r="F37" s="72"/>
      <c r="G37" s="72"/>
      <c r="H37" s="72"/>
      <c r="I37" s="72"/>
      <c r="J37" s="72"/>
      <c r="K37" s="72"/>
      <c r="L37" s="72"/>
    </row>
    <row r="38" spans="1:12" s="56" customFormat="1" ht="26.25" customHeight="1" x14ac:dyDescent="0.25">
      <c r="A38" s="138"/>
      <c r="B38" s="130"/>
      <c r="C38" s="72"/>
      <c r="D38" s="72"/>
      <c r="E38" s="72"/>
      <c r="F38" s="72"/>
      <c r="G38" s="72"/>
      <c r="H38" s="72"/>
      <c r="I38" s="72"/>
      <c r="J38" s="72"/>
      <c r="K38" s="72"/>
      <c r="L38" s="72"/>
    </row>
    <row r="39" spans="1:12" s="73" customFormat="1" x14ac:dyDescent="0.25">
      <c r="A39" s="138"/>
      <c r="B39" s="130"/>
      <c r="C39" s="72"/>
      <c r="D39" s="72"/>
      <c r="E39" s="72"/>
      <c r="F39" s="72"/>
      <c r="G39" s="72"/>
      <c r="H39" s="72"/>
      <c r="I39" s="72"/>
      <c r="J39" s="72"/>
      <c r="K39" s="72"/>
      <c r="L39" s="72"/>
    </row>
    <row r="40" spans="1:12" s="56" customFormat="1" x14ac:dyDescent="0.25">
      <c r="A40" s="138"/>
      <c r="B40" s="130"/>
      <c r="C40" s="72"/>
      <c r="D40" s="72"/>
      <c r="E40" s="72"/>
      <c r="F40" s="72"/>
      <c r="G40" s="72"/>
      <c r="H40" s="72"/>
      <c r="I40" s="72"/>
      <c r="J40" s="72"/>
      <c r="K40" s="72"/>
      <c r="L40" s="72"/>
    </row>
    <row r="41" spans="1:12" s="73" customFormat="1" x14ac:dyDescent="0.25">
      <c r="A41" s="138"/>
      <c r="B41" s="130"/>
      <c r="C41" s="72"/>
      <c r="D41" s="72"/>
      <c r="E41" s="72"/>
      <c r="F41" s="72"/>
      <c r="G41" s="72"/>
      <c r="H41" s="72"/>
      <c r="I41" s="72"/>
      <c r="J41" s="72"/>
      <c r="K41" s="72"/>
      <c r="L41" s="72"/>
    </row>
    <row r="42" spans="1:12" s="56" customFormat="1" x14ac:dyDescent="0.25">
      <c r="A42" s="138"/>
      <c r="B42" s="130"/>
      <c r="C42" s="72"/>
      <c r="D42" s="72"/>
      <c r="E42" s="72"/>
      <c r="F42" s="72"/>
      <c r="G42" s="72"/>
      <c r="H42" s="72"/>
      <c r="I42" s="72"/>
      <c r="J42" s="72"/>
      <c r="K42" s="72"/>
      <c r="L42" s="72"/>
    </row>
    <row r="43" spans="1:12" s="73" customFormat="1" x14ac:dyDescent="0.25">
      <c r="A43" s="138"/>
      <c r="B43" s="130"/>
      <c r="C43" s="72"/>
      <c r="D43" s="72"/>
      <c r="E43" s="72"/>
      <c r="F43" s="72"/>
      <c r="G43" s="72"/>
      <c r="H43" s="72"/>
      <c r="I43" s="72"/>
      <c r="J43" s="72"/>
      <c r="K43" s="72"/>
      <c r="L43" s="72"/>
    </row>
    <row r="44" spans="1:12" s="56" customFormat="1" x14ac:dyDescent="0.25">
      <c r="A44" s="138"/>
      <c r="B44" s="132"/>
      <c r="C44" s="72"/>
      <c r="D44" s="72"/>
      <c r="E44" s="72"/>
      <c r="F44" s="72"/>
      <c r="G44" s="72"/>
      <c r="H44" s="72"/>
      <c r="I44" s="72"/>
      <c r="J44" s="72"/>
      <c r="K44" s="72"/>
      <c r="L44" s="72"/>
    </row>
    <row r="45" spans="1:12" s="73" customFormat="1" x14ac:dyDescent="0.25">
      <c r="A45" s="138"/>
      <c r="B45" s="132"/>
      <c r="C45" s="72"/>
      <c r="D45" s="72"/>
      <c r="E45" s="72"/>
      <c r="F45" s="72"/>
      <c r="G45" s="72"/>
      <c r="H45" s="72"/>
      <c r="I45" s="72"/>
      <c r="J45" s="72"/>
      <c r="K45" s="72"/>
      <c r="L45" s="72"/>
    </row>
    <row r="46" spans="1:12" s="51" customFormat="1" x14ac:dyDescent="0.25">
      <c r="A46" s="138"/>
      <c r="B46" s="132"/>
      <c r="C46" s="72"/>
      <c r="D46" s="72"/>
      <c r="E46" s="72"/>
      <c r="F46" s="72"/>
      <c r="G46" s="72"/>
      <c r="H46" s="72"/>
      <c r="I46" s="72"/>
      <c r="J46" s="72"/>
      <c r="K46" s="72"/>
      <c r="L46" s="72"/>
    </row>
    <row r="47" spans="1:12" s="51" customFormat="1" x14ac:dyDescent="0.25">
      <c r="A47" s="138"/>
      <c r="B47" s="132"/>
      <c r="C47" s="72"/>
      <c r="D47" s="72"/>
      <c r="E47" s="72"/>
      <c r="F47" s="72"/>
      <c r="G47" s="72"/>
      <c r="H47" s="72"/>
      <c r="I47" s="72"/>
      <c r="J47" s="72"/>
      <c r="K47" s="72"/>
      <c r="L47" s="72"/>
    </row>
    <row r="48" spans="1:12" x14ac:dyDescent="0.25">
      <c r="A48" s="50"/>
      <c r="B48" s="50"/>
      <c r="C48" s="72"/>
      <c r="D48" s="72"/>
      <c r="E48" s="72"/>
      <c r="F48" s="72"/>
      <c r="G48" s="72"/>
      <c r="H48" s="72"/>
      <c r="I48" s="72"/>
      <c r="J48" s="72"/>
      <c r="K48" s="72"/>
      <c r="L48" s="72"/>
    </row>
    <row r="49" spans="1:12" s="31" customFormat="1" x14ac:dyDescent="0.25">
      <c r="A49" s="138"/>
      <c r="B49" s="140"/>
      <c r="C49" s="100"/>
      <c r="D49" s="100"/>
      <c r="E49" s="100"/>
      <c r="F49" s="100"/>
      <c r="G49" s="100"/>
      <c r="H49" s="100"/>
      <c r="I49" s="100"/>
      <c r="J49" s="100"/>
      <c r="K49" s="100"/>
      <c r="L49" s="100"/>
    </row>
    <row r="50" spans="1:12" x14ac:dyDescent="0.25">
      <c r="A50" s="50"/>
      <c r="B50" s="132"/>
      <c r="C50" s="44"/>
      <c r="D50" s="44"/>
      <c r="E50" s="44"/>
      <c r="F50" s="44"/>
      <c r="G50" s="44"/>
      <c r="H50" s="44"/>
      <c r="I50" s="44"/>
      <c r="J50" s="44"/>
      <c r="K50" s="44"/>
      <c r="L50" s="44"/>
    </row>
    <row r="51" spans="1:12" s="73" customFormat="1" x14ac:dyDescent="0.25">
      <c r="A51" s="138"/>
      <c r="B51" s="130"/>
      <c r="C51" s="72"/>
      <c r="D51" s="72"/>
      <c r="E51" s="72"/>
      <c r="F51" s="72"/>
      <c r="G51" s="72"/>
      <c r="H51" s="72"/>
      <c r="I51" s="72"/>
      <c r="J51" s="72"/>
      <c r="K51" s="72"/>
      <c r="L51" s="72"/>
    </row>
    <row r="52" spans="1:12" s="56" customFormat="1" x14ac:dyDescent="0.25">
      <c r="A52" s="138"/>
      <c r="B52" s="130"/>
      <c r="C52" s="72"/>
      <c r="D52" s="72"/>
      <c r="E52" s="72"/>
      <c r="F52" s="72"/>
      <c r="G52" s="72"/>
      <c r="H52" s="72"/>
      <c r="I52" s="72"/>
      <c r="J52" s="72"/>
      <c r="K52" s="72"/>
      <c r="L52" s="72"/>
    </row>
    <row r="53" spans="1:12" s="73" customFormat="1" x14ac:dyDescent="0.25">
      <c r="A53" s="138"/>
      <c r="B53" s="130"/>
      <c r="C53" s="72"/>
      <c r="D53" s="72"/>
      <c r="E53" s="72"/>
      <c r="F53" s="72"/>
      <c r="G53" s="72"/>
      <c r="H53" s="72"/>
      <c r="I53" s="72"/>
      <c r="J53" s="72"/>
      <c r="K53" s="72"/>
      <c r="L53" s="72"/>
    </row>
    <row r="54" spans="1:12" s="56" customFormat="1" x14ac:dyDescent="0.25">
      <c r="A54" s="138"/>
      <c r="B54" s="130"/>
      <c r="C54" s="72"/>
      <c r="D54" s="72"/>
      <c r="E54" s="72"/>
      <c r="F54" s="72"/>
      <c r="G54" s="72"/>
      <c r="H54" s="72"/>
      <c r="I54" s="72"/>
      <c r="J54" s="72"/>
      <c r="K54" s="72"/>
      <c r="L54" s="72"/>
    </row>
    <row r="55" spans="1:12" s="73" customFormat="1" x14ac:dyDescent="0.25">
      <c r="A55" s="138"/>
      <c r="B55" s="130"/>
      <c r="C55" s="72"/>
      <c r="D55" s="72"/>
      <c r="E55" s="72"/>
      <c r="F55" s="72"/>
      <c r="G55" s="72"/>
      <c r="H55" s="72"/>
      <c r="I55" s="72"/>
      <c r="J55" s="72"/>
      <c r="K55" s="72"/>
      <c r="L55" s="72"/>
    </row>
    <row r="56" spans="1:12" s="56" customFormat="1" x14ac:dyDescent="0.25">
      <c r="A56" s="138"/>
      <c r="B56" s="130"/>
      <c r="C56" s="72"/>
      <c r="D56" s="72"/>
      <c r="E56" s="72"/>
      <c r="F56" s="72"/>
      <c r="G56" s="72"/>
      <c r="H56" s="72"/>
      <c r="I56" s="72"/>
      <c r="J56" s="72"/>
      <c r="K56" s="72"/>
      <c r="L56" s="72"/>
    </row>
    <row r="57" spans="1:12" s="73" customFormat="1" x14ac:dyDescent="0.25">
      <c r="A57" s="138"/>
      <c r="B57" s="130"/>
      <c r="C57" s="72"/>
      <c r="D57" s="72"/>
      <c r="E57" s="72"/>
      <c r="F57" s="72"/>
      <c r="G57" s="72"/>
      <c r="H57" s="72"/>
      <c r="I57" s="72"/>
      <c r="J57" s="72"/>
      <c r="K57" s="72"/>
      <c r="L57" s="72"/>
    </row>
    <row r="58" spans="1:12" s="56" customFormat="1" x14ac:dyDescent="0.25">
      <c r="A58" s="138"/>
      <c r="B58" s="130"/>
      <c r="C58" s="72"/>
      <c r="D58" s="72"/>
      <c r="E58" s="72"/>
      <c r="F58" s="72"/>
      <c r="G58" s="72"/>
      <c r="H58" s="72"/>
      <c r="I58" s="72"/>
      <c r="J58" s="72"/>
      <c r="K58" s="72"/>
      <c r="L58" s="72"/>
    </row>
    <row r="59" spans="1:12" s="73" customFormat="1" x14ac:dyDescent="0.25">
      <c r="A59" s="138"/>
      <c r="B59" s="130"/>
      <c r="C59" s="72"/>
      <c r="D59" s="72"/>
      <c r="E59" s="72"/>
      <c r="F59" s="72"/>
      <c r="G59" s="72"/>
      <c r="H59" s="72"/>
      <c r="I59" s="72"/>
      <c r="J59" s="72"/>
      <c r="K59" s="72"/>
      <c r="L59" s="72"/>
    </row>
    <row r="60" spans="1:12" s="56" customFormat="1" x14ac:dyDescent="0.25">
      <c r="A60" s="138"/>
      <c r="B60" s="130"/>
      <c r="C60" s="72"/>
      <c r="D60" s="72"/>
      <c r="E60" s="72"/>
      <c r="F60" s="72"/>
      <c r="G60" s="72"/>
      <c r="H60" s="72"/>
      <c r="I60" s="72"/>
      <c r="J60" s="72"/>
      <c r="K60" s="72"/>
      <c r="L60" s="7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BE55"/>
  <sheetViews>
    <sheetView workbookViewId="0">
      <selection activeCell="F13" sqref="F13"/>
    </sheetView>
  </sheetViews>
  <sheetFormatPr defaultRowHeight="15" x14ac:dyDescent="0.25"/>
  <cols>
    <col min="3" max="3" width="12.140625" customWidth="1"/>
    <col min="4" max="4" width="9.5703125" bestFit="1" customWidth="1"/>
    <col min="5" max="6" width="9.5703125" customWidth="1"/>
    <col min="10" max="13" width="3.140625" customWidth="1"/>
    <col min="14" max="14" width="10.7109375" customWidth="1"/>
    <col min="15" max="15" width="11.140625" customWidth="1"/>
    <col min="22" max="25" width="3.140625" customWidth="1"/>
    <col min="26" max="26" width="9.85546875" customWidth="1"/>
    <col min="27" max="27" width="11.42578125" customWidth="1"/>
    <col min="34" max="37" width="3.140625" customWidth="1"/>
    <col min="38" max="38" width="10.5703125" customWidth="1"/>
    <col min="39" max="39" width="11.85546875" customWidth="1"/>
    <col min="46" max="49" width="3.140625" customWidth="1"/>
    <col min="50" max="50" width="12" customWidth="1"/>
    <col min="51" max="51" width="10.7109375" customWidth="1"/>
  </cols>
  <sheetData>
    <row r="2" spans="2:57" ht="24" customHeight="1" x14ac:dyDescent="0.25">
      <c r="B2" s="177" t="s">
        <v>82</v>
      </c>
      <c r="C2" s="178"/>
      <c r="D2" s="20" t="s">
        <v>97</v>
      </c>
      <c r="E2" s="20"/>
      <c r="F2" s="20"/>
      <c r="G2" s="1"/>
      <c r="H2" s="1"/>
      <c r="I2" s="1"/>
      <c r="N2" s="177" t="s">
        <v>75</v>
      </c>
      <c r="O2" s="178"/>
      <c r="P2" s="20" t="s">
        <v>97</v>
      </c>
      <c r="Q2" s="20"/>
      <c r="R2" s="20"/>
      <c r="S2" s="1"/>
      <c r="T2" s="1"/>
      <c r="U2" s="1"/>
      <c r="Z2" s="177" t="s">
        <v>76</v>
      </c>
      <c r="AA2" s="178"/>
      <c r="AB2" s="20" t="s">
        <v>97</v>
      </c>
      <c r="AC2" s="20"/>
      <c r="AD2" s="20"/>
      <c r="AE2" s="1"/>
      <c r="AF2" s="1"/>
      <c r="AG2" s="1"/>
      <c r="AL2" s="177" t="s">
        <v>77</v>
      </c>
      <c r="AM2" s="178"/>
      <c r="AN2" s="20" t="s">
        <v>97</v>
      </c>
      <c r="AO2" s="20"/>
      <c r="AP2" s="20"/>
      <c r="AQ2" s="1"/>
      <c r="AR2" s="1"/>
      <c r="AS2" s="1"/>
      <c r="AX2" s="177" t="s">
        <v>78</v>
      </c>
      <c r="AY2" s="178"/>
      <c r="AZ2" s="20" t="s">
        <v>97</v>
      </c>
      <c r="BA2" s="20"/>
      <c r="BB2" s="20"/>
      <c r="BC2" s="1"/>
      <c r="BD2" s="1"/>
      <c r="BE2" s="1"/>
    </row>
    <row r="3" spans="2:57" x14ac:dyDescent="0.25">
      <c r="B3" s="2"/>
      <c r="C3" s="3"/>
      <c r="D3" s="181"/>
      <c r="E3" s="181"/>
      <c r="F3" s="181"/>
      <c r="G3" s="181"/>
      <c r="H3" s="181"/>
      <c r="I3" s="182"/>
      <c r="N3" s="2"/>
      <c r="O3" s="3"/>
      <c r="P3" s="181"/>
      <c r="Q3" s="181"/>
      <c r="R3" s="181"/>
      <c r="S3" s="181"/>
      <c r="T3" s="181"/>
      <c r="U3" s="182"/>
      <c r="Z3" s="2"/>
      <c r="AA3" s="3"/>
      <c r="AB3" s="181"/>
      <c r="AC3" s="181"/>
      <c r="AD3" s="181"/>
      <c r="AE3" s="181"/>
      <c r="AF3" s="181"/>
      <c r="AG3" s="182"/>
      <c r="AL3" s="2"/>
      <c r="AM3" s="3"/>
      <c r="AN3" s="181"/>
      <c r="AO3" s="181"/>
      <c r="AP3" s="181"/>
      <c r="AQ3" s="181"/>
      <c r="AR3" s="181"/>
      <c r="AS3" s="182"/>
      <c r="AX3" s="2"/>
      <c r="AY3" s="3"/>
      <c r="AZ3" s="181"/>
      <c r="BA3" s="181"/>
      <c r="BB3" s="181"/>
      <c r="BC3" s="181"/>
      <c r="BD3" s="181"/>
      <c r="BE3" s="182"/>
    </row>
    <row r="4" spans="2:57" x14ac:dyDescent="0.25">
      <c r="B4" s="4"/>
      <c r="C4" s="5"/>
      <c r="D4" s="6" t="s">
        <v>0</v>
      </c>
      <c r="E4" s="6" t="s">
        <v>72</v>
      </c>
      <c r="F4" s="6" t="s">
        <v>74</v>
      </c>
      <c r="G4" s="24" t="s">
        <v>1</v>
      </c>
      <c r="H4" s="25" t="s">
        <v>2</v>
      </c>
      <c r="I4" s="24" t="s">
        <v>1</v>
      </c>
      <c r="N4" s="4"/>
      <c r="O4" s="5"/>
      <c r="P4" s="6" t="s">
        <v>0</v>
      </c>
      <c r="Q4" s="6" t="s">
        <v>72</v>
      </c>
      <c r="R4" s="6" t="s">
        <v>74</v>
      </c>
      <c r="S4" s="24" t="s">
        <v>1</v>
      </c>
      <c r="T4" s="25" t="s">
        <v>2</v>
      </c>
      <c r="U4" s="24" t="s">
        <v>1</v>
      </c>
      <c r="Z4" s="4"/>
      <c r="AA4" s="5"/>
      <c r="AB4" s="6" t="s">
        <v>0</v>
      </c>
      <c r="AC4" s="6" t="s">
        <v>72</v>
      </c>
      <c r="AD4" s="6" t="s">
        <v>74</v>
      </c>
      <c r="AE4" s="24" t="s">
        <v>1</v>
      </c>
      <c r="AF4" s="25" t="s">
        <v>2</v>
      </c>
      <c r="AG4" s="24" t="s">
        <v>1</v>
      </c>
      <c r="AL4" s="4"/>
      <c r="AM4" s="5"/>
      <c r="AN4" s="6" t="s">
        <v>0</v>
      </c>
      <c r="AO4" s="6" t="s">
        <v>72</v>
      </c>
      <c r="AP4" s="6" t="s">
        <v>74</v>
      </c>
      <c r="AQ4" s="24" t="s">
        <v>1</v>
      </c>
      <c r="AR4" s="25" t="s">
        <v>2</v>
      </c>
      <c r="AS4" s="24" t="s">
        <v>1</v>
      </c>
      <c r="AX4" s="4"/>
      <c r="AY4" s="5"/>
      <c r="AZ4" s="6" t="s">
        <v>0</v>
      </c>
      <c r="BA4" s="6" t="s">
        <v>72</v>
      </c>
      <c r="BB4" s="6" t="s">
        <v>74</v>
      </c>
      <c r="BC4" s="24" t="s">
        <v>1</v>
      </c>
      <c r="BD4" s="25" t="s">
        <v>2</v>
      </c>
      <c r="BE4" s="24" t="s">
        <v>1</v>
      </c>
    </row>
    <row r="5" spans="2:57" x14ac:dyDescent="0.25">
      <c r="B5" s="7" t="s">
        <v>3</v>
      </c>
      <c r="C5" s="8" t="s">
        <v>9</v>
      </c>
      <c r="D5" s="9" t="s">
        <v>4</v>
      </c>
      <c r="E5" s="9" t="s">
        <v>73</v>
      </c>
      <c r="F5" s="9" t="s">
        <v>73</v>
      </c>
      <c r="G5" s="26" t="s">
        <v>5</v>
      </c>
      <c r="H5" s="26" t="s">
        <v>6</v>
      </c>
      <c r="I5" s="26" t="s">
        <v>7</v>
      </c>
      <c r="N5" s="7" t="s">
        <v>3</v>
      </c>
      <c r="O5" s="8" t="s">
        <v>9</v>
      </c>
      <c r="P5" s="9" t="s">
        <v>4</v>
      </c>
      <c r="Q5" s="9" t="s">
        <v>73</v>
      </c>
      <c r="R5" s="9" t="s">
        <v>73</v>
      </c>
      <c r="S5" s="26" t="s">
        <v>5</v>
      </c>
      <c r="T5" s="26" t="s">
        <v>6</v>
      </c>
      <c r="U5" s="26" t="s">
        <v>7</v>
      </c>
      <c r="Z5" s="7" t="s">
        <v>3</v>
      </c>
      <c r="AA5" s="8" t="s">
        <v>9</v>
      </c>
      <c r="AB5" s="9" t="s">
        <v>4</v>
      </c>
      <c r="AC5" s="9" t="s">
        <v>73</v>
      </c>
      <c r="AD5" s="9" t="s">
        <v>73</v>
      </c>
      <c r="AE5" s="26" t="s">
        <v>5</v>
      </c>
      <c r="AF5" s="26" t="s">
        <v>6</v>
      </c>
      <c r="AG5" s="26" t="s">
        <v>7</v>
      </c>
      <c r="AL5" s="7" t="s">
        <v>3</v>
      </c>
      <c r="AM5" s="8" t="s">
        <v>9</v>
      </c>
      <c r="AN5" s="9" t="s">
        <v>4</v>
      </c>
      <c r="AO5" s="9" t="s">
        <v>73</v>
      </c>
      <c r="AP5" s="9" t="s">
        <v>73</v>
      </c>
      <c r="AQ5" s="26" t="s">
        <v>5</v>
      </c>
      <c r="AR5" s="26" t="s">
        <v>6</v>
      </c>
      <c r="AS5" s="26" t="s">
        <v>7</v>
      </c>
      <c r="AX5" s="7" t="s">
        <v>3</v>
      </c>
      <c r="AY5" s="8" t="s">
        <v>9</v>
      </c>
      <c r="AZ5" s="9" t="s">
        <v>4</v>
      </c>
      <c r="BA5" s="9" t="s">
        <v>73</v>
      </c>
      <c r="BB5" s="9" t="s">
        <v>73</v>
      </c>
      <c r="BC5" s="26" t="s">
        <v>5</v>
      </c>
      <c r="BD5" s="26" t="s">
        <v>6</v>
      </c>
      <c r="BE5" s="26" t="s">
        <v>7</v>
      </c>
    </row>
    <row r="6" spans="2:57" x14ac:dyDescent="0.25">
      <c r="B6" s="10" t="s">
        <v>8</v>
      </c>
      <c r="C6" s="11"/>
      <c r="D6" s="6"/>
      <c r="E6" s="6"/>
      <c r="F6" s="6"/>
      <c r="G6" s="24"/>
      <c r="H6" s="24"/>
      <c r="I6" s="24"/>
      <c r="N6" s="10" t="s">
        <v>8</v>
      </c>
      <c r="O6" s="11"/>
      <c r="P6" s="6"/>
      <c r="Q6" s="6"/>
      <c r="R6" s="6"/>
      <c r="S6" s="24"/>
      <c r="T6" s="24"/>
      <c r="U6" s="24"/>
      <c r="Z6" s="10" t="s">
        <v>8</v>
      </c>
      <c r="AA6" s="11"/>
      <c r="AB6" s="6"/>
      <c r="AC6" s="6"/>
      <c r="AD6" s="6"/>
      <c r="AE6" s="24"/>
      <c r="AF6" s="24"/>
      <c r="AG6" s="24"/>
      <c r="AL6" s="10" t="s">
        <v>8</v>
      </c>
      <c r="AM6" s="11"/>
      <c r="AN6" s="6"/>
      <c r="AO6" s="6"/>
      <c r="AP6" s="6"/>
      <c r="AQ6" s="24"/>
      <c r="AR6" s="24"/>
      <c r="AS6" s="24"/>
      <c r="AX6" s="10" t="s">
        <v>8</v>
      </c>
      <c r="AY6" s="11"/>
      <c r="AZ6" s="6"/>
      <c r="BA6" s="6"/>
      <c r="BB6" s="6"/>
      <c r="BC6" s="24"/>
      <c r="BD6" s="24"/>
      <c r="BE6" s="24"/>
    </row>
    <row r="7" spans="2:57" x14ac:dyDescent="0.25">
      <c r="B7" s="13">
        <v>0</v>
      </c>
      <c r="C7" s="14" t="s">
        <v>81</v>
      </c>
      <c r="D7" s="15"/>
      <c r="E7" s="15"/>
      <c r="F7" s="15"/>
      <c r="G7" s="27"/>
      <c r="H7" s="27"/>
      <c r="I7" s="27"/>
      <c r="N7" s="13">
        <v>0</v>
      </c>
      <c r="O7" s="14" t="s">
        <v>81</v>
      </c>
      <c r="P7" s="15"/>
      <c r="Q7" s="15"/>
      <c r="R7" s="15"/>
      <c r="S7" s="27"/>
      <c r="T7" s="27"/>
      <c r="U7" s="27"/>
      <c r="Z7" s="13">
        <v>0</v>
      </c>
      <c r="AA7" s="14" t="s">
        <v>81</v>
      </c>
      <c r="AB7" s="15"/>
      <c r="AC7" s="15"/>
      <c r="AD7" s="15"/>
      <c r="AE7" s="27"/>
      <c r="AF7" s="27"/>
      <c r="AG7" s="27"/>
      <c r="AL7" s="13">
        <v>0</v>
      </c>
      <c r="AM7" s="14" t="s">
        <v>81</v>
      </c>
      <c r="AN7" s="15"/>
      <c r="AO7" s="15"/>
      <c r="AP7" s="15"/>
      <c r="AQ7" s="27"/>
      <c r="AR7" s="27"/>
      <c r="AS7" s="27"/>
      <c r="AX7" s="13">
        <v>0</v>
      </c>
      <c r="AY7" s="14" t="s">
        <v>81</v>
      </c>
      <c r="AZ7" s="15"/>
      <c r="BA7" s="15"/>
      <c r="BB7" s="15"/>
      <c r="BC7" s="27"/>
      <c r="BD7" s="27"/>
      <c r="BE7" s="27"/>
    </row>
    <row r="8" spans="2:57" x14ac:dyDescent="0.25">
      <c r="B8" s="21">
        <v>1</v>
      </c>
      <c r="C8" s="22" t="s">
        <v>62</v>
      </c>
      <c r="D8" s="23">
        <v>122.32880127400846</v>
      </c>
      <c r="E8" s="99">
        <v>10361</v>
      </c>
      <c r="F8" s="99">
        <v>8824</v>
      </c>
      <c r="G8" s="120">
        <v>0.46848759772222759</v>
      </c>
      <c r="H8" s="121">
        <f ca="1">(E8-F8)/E8</f>
        <v>0.14834475436733907</v>
      </c>
      <c r="I8" s="121">
        <v>0.38316764791043334</v>
      </c>
      <c r="N8" s="21">
        <v>1</v>
      </c>
      <c r="O8" s="22" t="s">
        <v>62</v>
      </c>
      <c r="P8" s="23">
        <v>-49.962711761858849</v>
      </c>
      <c r="Q8" s="99">
        <v>8264</v>
      </c>
      <c r="R8" s="99">
        <v>7054</v>
      </c>
      <c r="S8" s="120">
        <v>0.55517909002904164</v>
      </c>
      <c r="T8" s="121">
        <f ca="1">(Q8-R8)/Q8</f>
        <v>0.14641819941916748</v>
      </c>
      <c r="U8" s="121">
        <v>0.29840271055179091</v>
      </c>
      <c r="Z8" s="21">
        <v>1</v>
      </c>
      <c r="AA8" s="22" t="s">
        <v>62</v>
      </c>
      <c r="AB8" s="23">
        <v>857.15303282959871</v>
      </c>
      <c r="AC8" s="99">
        <v>1919</v>
      </c>
      <c r="AD8" s="99">
        <v>1627</v>
      </c>
      <c r="AE8" s="120">
        <v>0.10005211047420531</v>
      </c>
      <c r="AF8" s="121">
        <f ca="1">(AC8-AD8)/AC8</f>
        <v>0.1521625846795206</v>
      </c>
      <c r="AG8" s="121">
        <v>0.74778530484627415</v>
      </c>
      <c r="AL8" s="21">
        <v>1</v>
      </c>
      <c r="AM8" s="22" t="s">
        <v>62</v>
      </c>
      <c r="AN8" s="23">
        <v>74.141381578947431</v>
      </c>
      <c r="AO8" s="141">
        <v>152</v>
      </c>
      <c r="AP8" s="141">
        <v>121</v>
      </c>
      <c r="AQ8" s="120">
        <v>0.48026315789473684</v>
      </c>
      <c r="AR8" s="121">
        <f ca="1">(AO8-AP8)/AO8</f>
        <v>0.20394736842105263</v>
      </c>
      <c r="AS8" s="121">
        <v>0.31578947368421051</v>
      </c>
      <c r="AX8" s="21">
        <v>1</v>
      </c>
      <c r="AY8" s="22" t="s">
        <v>62</v>
      </c>
      <c r="AZ8" s="23">
        <v>930.55384615384605</v>
      </c>
      <c r="BA8" s="141">
        <v>26</v>
      </c>
      <c r="BB8" s="141">
        <v>22</v>
      </c>
      <c r="BC8" s="120">
        <v>3.8461538461538464E-2</v>
      </c>
      <c r="BD8" s="121">
        <f ca="1">(BA8-BB8)/BA8</f>
        <v>0.15384615384615385</v>
      </c>
      <c r="BE8" s="121">
        <v>0.80769230769230771</v>
      </c>
    </row>
    <row r="9" spans="2:57" x14ac:dyDescent="0.25">
      <c r="B9" s="21">
        <v>2</v>
      </c>
      <c r="C9" s="22" t="s">
        <v>63</v>
      </c>
      <c r="D9" s="23">
        <v>185.6951307788822</v>
      </c>
      <c r="E9" s="99">
        <v>10361</v>
      </c>
      <c r="F9" s="99">
        <v>9080</v>
      </c>
      <c r="G9" s="121">
        <v>0.43789209535759099</v>
      </c>
      <c r="H9" s="121">
        <f t="shared" ref="H9:H11" ca="1" si="0">(E9-F9)/E9</f>
        <v>0.12363671460283757</v>
      </c>
      <c r="I9" s="121">
        <v>0.43847119003957147</v>
      </c>
      <c r="N9" s="21">
        <v>2</v>
      </c>
      <c r="O9" s="22" t="s">
        <v>63</v>
      </c>
      <c r="P9" s="23">
        <v>17.056761858664039</v>
      </c>
      <c r="Q9" s="99">
        <v>8264</v>
      </c>
      <c r="R9" s="99">
        <v>7244</v>
      </c>
      <c r="S9" s="121">
        <v>0.51681994191674729</v>
      </c>
      <c r="T9" s="121">
        <f t="shared" ref="T9:T11" ca="1" si="1">(Q9-R9)/Q9</f>
        <v>0.1234269119070668</v>
      </c>
      <c r="U9" s="121">
        <v>0.35975314617618587</v>
      </c>
      <c r="Z9" s="21">
        <v>2</v>
      </c>
      <c r="AA9" s="22" t="s">
        <v>63</v>
      </c>
      <c r="AB9" s="23">
        <v>903.03717040125093</v>
      </c>
      <c r="AC9" s="114">
        <v>1919</v>
      </c>
      <c r="AD9" s="114">
        <v>1687</v>
      </c>
      <c r="AE9" s="121">
        <v>0.10161542470036478</v>
      </c>
      <c r="AF9" s="121">
        <f t="shared" ref="AF9:AF11" ca="1" si="2">(AC9-AD9)/AC9</f>
        <v>0.12089630015633142</v>
      </c>
      <c r="AG9" s="121">
        <v>0.77748827514330376</v>
      </c>
      <c r="AL9" s="21">
        <v>2</v>
      </c>
      <c r="AM9" s="22" t="s">
        <v>63</v>
      </c>
      <c r="AN9" s="23">
        <v>162.90052631578945</v>
      </c>
      <c r="AO9" s="142">
        <v>152</v>
      </c>
      <c r="AP9" s="142">
        <v>127</v>
      </c>
      <c r="AQ9" s="121">
        <v>0.46052631578947367</v>
      </c>
      <c r="AR9" s="121">
        <f t="shared" ref="AR9:AR11" ca="1" si="3">(AO9-AP9)/AO9</f>
        <v>0.16447368421052633</v>
      </c>
      <c r="AS9" s="121">
        <v>0.375</v>
      </c>
      <c r="AX9" s="21">
        <v>2</v>
      </c>
      <c r="AY9" s="22" t="s">
        <v>63</v>
      </c>
      <c r="AZ9" s="23">
        <v>974.65230769230766</v>
      </c>
      <c r="BA9" s="142">
        <v>26</v>
      </c>
      <c r="BB9" s="142">
        <v>22</v>
      </c>
      <c r="BC9" s="121">
        <v>3.8461538461538464E-2</v>
      </c>
      <c r="BD9" s="121">
        <f t="shared" ref="BD9:BD11" ca="1" si="4">(BA9-BB9)/BA9</f>
        <v>0.15384615384615385</v>
      </c>
      <c r="BE9" s="121">
        <v>0.80769230769230771</v>
      </c>
    </row>
    <row r="10" spans="2:57" x14ac:dyDescent="0.25">
      <c r="B10" s="13">
        <v>3</v>
      </c>
      <c r="C10" s="14" t="s">
        <v>64</v>
      </c>
      <c r="D10" s="16">
        <v>221.00539426696275</v>
      </c>
      <c r="E10" s="99">
        <v>10361</v>
      </c>
      <c r="F10" s="99">
        <v>10004</v>
      </c>
      <c r="G10" s="121">
        <v>0.48199980696843936</v>
      </c>
      <c r="H10" s="121">
        <f t="shared" ca="1" si="0"/>
        <v>3.4456133577839977E-2</v>
      </c>
      <c r="I10" s="121">
        <v>0.4835440594537207</v>
      </c>
      <c r="N10" s="13">
        <v>3</v>
      </c>
      <c r="O10" s="14" t="s">
        <v>64</v>
      </c>
      <c r="P10" s="16">
        <v>61.381202807357191</v>
      </c>
      <c r="Q10" s="99">
        <v>8264</v>
      </c>
      <c r="R10" s="99">
        <v>7952</v>
      </c>
      <c r="S10" s="121">
        <v>0.54731364956437556</v>
      </c>
      <c r="T10" s="121">
        <f t="shared" ca="1" si="1"/>
        <v>3.7754114230396901E-2</v>
      </c>
      <c r="U10" s="121">
        <v>0.41493223620522751</v>
      </c>
      <c r="Z10" s="13">
        <v>3</v>
      </c>
      <c r="AA10" s="14" t="s">
        <v>64</v>
      </c>
      <c r="AB10" s="16">
        <v>892.81357998957719</v>
      </c>
      <c r="AC10" s="115">
        <v>1919</v>
      </c>
      <c r="AD10" s="115">
        <v>1886</v>
      </c>
      <c r="AE10" s="121">
        <v>0.20062532569046379</v>
      </c>
      <c r="AF10" s="121">
        <f t="shared" ca="1" si="2"/>
        <v>1.7196456487754037E-2</v>
      </c>
      <c r="AG10" s="121">
        <v>0.78217821782178221</v>
      </c>
      <c r="AL10" s="13">
        <v>3</v>
      </c>
      <c r="AM10" s="14" t="s">
        <v>64</v>
      </c>
      <c r="AN10" s="16">
        <v>284.65388157894728</v>
      </c>
      <c r="AO10" s="143">
        <v>152</v>
      </c>
      <c r="AP10" s="143">
        <v>142</v>
      </c>
      <c r="AQ10" s="121">
        <v>0.54605263157894735</v>
      </c>
      <c r="AR10" s="121">
        <f t="shared" ca="1" si="3"/>
        <v>6.5789473684210523E-2</v>
      </c>
      <c r="AS10" s="121">
        <v>0.38815789473684209</v>
      </c>
      <c r="AX10" s="13">
        <v>3</v>
      </c>
      <c r="AY10" s="14" t="s">
        <v>64</v>
      </c>
      <c r="AZ10" s="16">
        <v>1000.2300000000001</v>
      </c>
      <c r="BA10" s="143">
        <v>26</v>
      </c>
      <c r="BB10" s="143">
        <v>24</v>
      </c>
      <c r="BC10" s="121">
        <v>0.11538461538461539</v>
      </c>
      <c r="BD10" s="121">
        <f t="shared" ca="1" si="4"/>
        <v>7.6923076923076927E-2</v>
      </c>
      <c r="BE10" s="121">
        <v>0.80769230769230771</v>
      </c>
    </row>
    <row r="11" spans="2:57" x14ac:dyDescent="0.25">
      <c r="B11" s="17">
        <v>4</v>
      </c>
      <c r="C11" s="18" t="s">
        <v>65</v>
      </c>
      <c r="D11" s="19">
        <v>155.66165138500187</v>
      </c>
      <c r="E11" s="112">
        <v>10361</v>
      </c>
      <c r="F11" s="112">
        <v>10357</v>
      </c>
      <c r="G11" s="122">
        <v>0.57957726088215422</v>
      </c>
      <c r="H11" s="122">
        <f t="shared" ca="1" si="0"/>
        <v>3.8606312132033585E-4</v>
      </c>
      <c r="I11" s="122">
        <v>0.42003667599652544</v>
      </c>
      <c r="N11" s="17">
        <v>4</v>
      </c>
      <c r="O11" s="18" t="s">
        <v>65</v>
      </c>
      <c r="P11" s="113">
        <v>-17.054126331074574</v>
      </c>
      <c r="Q11" s="112">
        <v>8264</v>
      </c>
      <c r="R11" s="112">
        <v>8260</v>
      </c>
      <c r="S11" s="122">
        <v>0.64593417231364958</v>
      </c>
      <c r="T11" s="122">
        <f t="shared" ca="1" si="1"/>
        <v>4.8402710551790902E-4</v>
      </c>
      <c r="U11" s="122">
        <v>0.35358180058083255</v>
      </c>
      <c r="Z11" s="17">
        <v>4</v>
      </c>
      <c r="AA11" s="18" t="s">
        <v>65</v>
      </c>
      <c r="AB11" s="19">
        <v>815.15791036998337</v>
      </c>
      <c r="AC11" s="116">
        <v>1919</v>
      </c>
      <c r="AD11" s="116">
        <v>1919</v>
      </c>
      <c r="AE11" s="122">
        <v>0.29286086503387182</v>
      </c>
      <c r="AF11" s="122">
        <f t="shared" ca="1" si="2"/>
        <v>0</v>
      </c>
      <c r="AG11" s="122">
        <v>0.70713913496612824</v>
      </c>
      <c r="AL11" s="17">
        <v>4</v>
      </c>
      <c r="AM11" s="18" t="s">
        <v>65</v>
      </c>
      <c r="AN11" s="19">
        <v>1095.189868421053</v>
      </c>
      <c r="AO11" s="144">
        <v>152</v>
      </c>
      <c r="AP11" s="144">
        <v>152</v>
      </c>
      <c r="AQ11" s="122">
        <v>0.64473684210526316</v>
      </c>
      <c r="AR11" s="122">
        <f t="shared" ca="1" si="3"/>
        <v>0</v>
      </c>
      <c r="AS11" s="122">
        <v>0.35526315789473684</v>
      </c>
      <c r="AX11" s="17">
        <v>4</v>
      </c>
      <c r="AY11" s="18" t="s">
        <v>65</v>
      </c>
      <c r="AZ11" s="19">
        <v>884.18384615384593</v>
      </c>
      <c r="BA11" s="144">
        <v>26</v>
      </c>
      <c r="BB11" s="144">
        <v>26</v>
      </c>
      <c r="BC11" s="122">
        <v>0.26923076923076922</v>
      </c>
      <c r="BD11" s="122">
        <f t="shared" ca="1" si="4"/>
        <v>0</v>
      </c>
      <c r="BE11" s="122">
        <v>0.73076923076923073</v>
      </c>
    </row>
    <row r="17" spans="2:57" ht="26.25" customHeight="1" x14ac:dyDescent="0.25">
      <c r="B17" s="177" t="s">
        <v>83</v>
      </c>
      <c r="C17" s="178"/>
      <c r="D17" s="20" t="s">
        <v>97</v>
      </c>
      <c r="E17" s="20"/>
      <c r="F17" s="20"/>
      <c r="G17" s="1"/>
      <c r="H17" s="1"/>
      <c r="I17" s="1"/>
      <c r="N17" s="177" t="s">
        <v>79</v>
      </c>
      <c r="O17" s="178"/>
      <c r="P17" s="20" t="s">
        <v>97</v>
      </c>
      <c r="Q17" s="20"/>
      <c r="R17" s="20"/>
      <c r="S17" s="1"/>
      <c r="T17" s="1"/>
      <c r="U17" s="1"/>
      <c r="Z17" s="177" t="s">
        <v>80</v>
      </c>
      <c r="AA17" s="178"/>
      <c r="AB17" s="20" t="s">
        <v>97</v>
      </c>
      <c r="AC17" s="20"/>
      <c r="AD17" s="20"/>
      <c r="AE17" s="1"/>
      <c r="AF17" s="1"/>
      <c r="AG17" s="1"/>
      <c r="AL17" s="177" t="s">
        <v>101</v>
      </c>
      <c r="AM17" s="178"/>
      <c r="AN17" s="20" t="s">
        <v>97</v>
      </c>
      <c r="AO17" s="20"/>
      <c r="AP17" s="20"/>
      <c r="AQ17" s="1"/>
      <c r="AR17" s="1"/>
      <c r="AS17" s="1"/>
      <c r="AX17" s="177" t="s">
        <v>102</v>
      </c>
      <c r="AY17" s="178"/>
      <c r="AZ17" s="20" t="s">
        <v>97</v>
      </c>
      <c r="BA17" s="20"/>
      <c r="BB17" s="20"/>
      <c r="BC17" s="1"/>
      <c r="BD17" s="1"/>
      <c r="BE17" s="1"/>
    </row>
    <row r="18" spans="2:57" x14ac:dyDescent="0.25">
      <c r="B18" s="2"/>
      <c r="C18" s="3"/>
      <c r="D18" s="181"/>
      <c r="E18" s="181"/>
      <c r="F18" s="181"/>
      <c r="G18" s="181"/>
      <c r="H18" s="181"/>
      <c r="I18" s="182"/>
      <c r="N18" s="2"/>
      <c r="O18" s="3"/>
      <c r="P18" s="181"/>
      <c r="Q18" s="181"/>
      <c r="R18" s="181"/>
      <c r="S18" s="181"/>
      <c r="T18" s="181"/>
      <c r="U18" s="182"/>
      <c r="Z18" s="2"/>
      <c r="AA18" s="3"/>
      <c r="AB18" s="181"/>
      <c r="AC18" s="181"/>
      <c r="AD18" s="181"/>
      <c r="AE18" s="181"/>
      <c r="AF18" s="181"/>
      <c r="AG18" s="182"/>
      <c r="AL18" s="2"/>
      <c r="AM18" s="3"/>
      <c r="AN18" s="181"/>
      <c r="AO18" s="181"/>
      <c r="AP18" s="181"/>
      <c r="AQ18" s="181"/>
      <c r="AR18" s="181"/>
      <c r="AS18" s="182"/>
      <c r="AX18" s="2"/>
      <c r="AY18" s="3"/>
      <c r="AZ18" s="181"/>
      <c r="BA18" s="181"/>
      <c r="BB18" s="181"/>
      <c r="BC18" s="181"/>
      <c r="BD18" s="181"/>
      <c r="BE18" s="182"/>
    </row>
    <row r="19" spans="2:57" x14ac:dyDescent="0.25">
      <c r="B19" s="4"/>
      <c r="C19" s="5"/>
      <c r="D19" s="6" t="s">
        <v>0</v>
      </c>
      <c r="E19" s="6" t="s">
        <v>72</v>
      </c>
      <c r="F19" s="6" t="s">
        <v>74</v>
      </c>
      <c r="G19" s="24" t="s">
        <v>1</v>
      </c>
      <c r="H19" s="25" t="s">
        <v>2</v>
      </c>
      <c r="I19" s="24" t="s">
        <v>1</v>
      </c>
      <c r="N19" s="4"/>
      <c r="O19" s="5"/>
      <c r="P19" s="6" t="s">
        <v>0</v>
      </c>
      <c r="Q19" s="6" t="s">
        <v>72</v>
      </c>
      <c r="R19" s="6" t="s">
        <v>74</v>
      </c>
      <c r="S19" s="24" t="s">
        <v>1</v>
      </c>
      <c r="T19" s="25" t="s">
        <v>2</v>
      </c>
      <c r="U19" s="24" t="s">
        <v>1</v>
      </c>
      <c r="Z19" s="4"/>
      <c r="AA19" s="5"/>
      <c r="AB19" s="6" t="s">
        <v>0</v>
      </c>
      <c r="AC19" s="6" t="s">
        <v>72</v>
      </c>
      <c r="AD19" s="6" t="s">
        <v>74</v>
      </c>
      <c r="AE19" s="24" t="s">
        <v>1</v>
      </c>
      <c r="AF19" s="25" t="s">
        <v>2</v>
      </c>
      <c r="AG19" s="24" t="s">
        <v>1</v>
      </c>
      <c r="AL19" s="4"/>
      <c r="AM19" s="5"/>
      <c r="AN19" s="6" t="s">
        <v>0</v>
      </c>
      <c r="AO19" s="6" t="s">
        <v>72</v>
      </c>
      <c r="AP19" s="6" t="s">
        <v>74</v>
      </c>
      <c r="AQ19" s="24" t="s">
        <v>1</v>
      </c>
      <c r="AR19" s="25" t="s">
        <v>2</v>
      </c>
      <c r="AS19" s="24" t="s">
        <v>1</v>
      </c>
      <c r="AX19" s="4"/>
      <c r="AY19" s="5"/>
      <c r="AZ19" s="6" t="s">
        <v>0</v>
      </c>
      <c r="BA19" s="6" t="s">
        <v>72</v>
      </c>
      <c r="BB19" s="6" t="s">
        <v>74</v>
      </c>
      <c r="BC19" s="24" t="s">
        <v>1</v>
      </c>
      <c r="BD19" s="25" t="s">
        <v>2</v>
      </c>
      <c r="BE19" s="24" t="s">
        <v>1</v>
      </c>
    </row>
    <row r="20" spans="2:57" x14ac:dyDescent="0.25">
      <c r="B20" s="7" t="s">
        <v>3</v>
      </c>
      <c r="C20" s="8" t="s">
        <v>9</v>
      </c>
      <c r="D20" s="9" t="s">
        <v>4</v>
      </c>
      <c r="E20" s="9" t="s">
        <v>73</v>
      </c>
      <c r="F20" s="9" t="s">
        <v>73</v>
      </c>
      <c r="G20" s="26" t="s">
        <v>5</v>
      </c>
      <c r="H20" s="26" t="s">
        <v>6</v>
      </c>
      <c r="I20" s="26" t="s">
        <v>7</v>
      </c>
      <c r="N20" s="7" t="s">
        <v>3</v>
      </c>
      <c r="O20" s="8" t="s">
        <v>9</v>
      </c>
      <c r="P20" s="9" t="s">
        <v>4</v>
      </c>
      <c r="Q20" s="9" t="s">
        <v>73</v>
      </c>
      <c r="R20" s="9" t="s">
        <v>73</v>
      </c>
      <c r="S20" s="26" t="s">
        <v>5</v>
      </c>
      <c r="T20" s="26" t="s">
        <v>6</v>
      </c>
      <c r="U20" s="26" t="s">
        <v>7</v>
      </c>
      <c r="Z20" s="7" t="s">
        <v>3</v>
      </c>
      <c r="AA20" s="8" t="s">
        <v>9</v>
      </c>
      <c r="AB20" s="9" t="s">
        <v>4</v>
      </c>
      <c r="AC20" s="9" t="s">
        <v>73</v>
      </c>
      <c r="AD20" s="9" t="s">
        <v>73</v>
      </c>
      <c r="AE20" s="26" t="s">
        <v>5</v>
      </c>
      <c r="AF20" s="26" t="s">
        <v>6</v>
      </c>
      <c r="AG20" s="26" t="s">
        <v>7</v>
      </c>
      <c r="AL20" s="7" t="s">
        <v>3</v>
      </c>
      <c r="AM20" s="8" t="s">
        <v>9</v>
      </c>
      <c r="AN20" s="9" t="s">
        <v>4</v>
      </c>
      <c r="AO20" s="9" t="s">
        <v>73</v>
      </c>
      <c r="AP20" s="9" t="s">
        <v>73</v>
      </c>
      <c r="AQ20" s="26" t="s">
        <v>5</v>
      </c>
      <c r="AR20" s="26" t="s">
        <v>6</v>
      </c>
      <c r="AS20" s="26" t="s">
        <v>7</v>
      </c>
      <c r="AX20" s="7" t="s">
        <v>3</v>
      </c>
      <c r="AY20" s="8" t="s">
        <v>9</v>
      </c>
      <c r="AZ20" s="9" t="s">
        <v>4</v>
      </c>
      <c r="BA20" s="9" t="s">
        <v>73</v>
      </c>
      <c r="BB20" s="9" t="s">
        <v>73</v>
      </c>
      <c r="BC20" s="26" t="s">
        <v>5</v>
      </c>
      <c r="BD20" s="26" t="s">
        <v>6</v>
      </c>
      <c r="BE20" s="26" t="s">
        <v>7</v>
      </c>
    </row>
    <row r="21" spans="2:57" x14ac:dyDescent="0.25">
      <c r="B21" s="10" t="s">
        <v>8</v>
      </c>
      <c r="C21" s="11"/>
      <c r="D21" s="6"/>
      <c r="E21" s="6"/>
      <c r="F21" s="6"/>
      <c r="G21" s="24"/>
      <c r="H21" s="24"/>
      <c r="I21" s="24"/>
      <c r="N21" s="10" t="s">
        <v>8</v>
      </c>
      <c r="O21" s="11"/>
      <c r="P21" s="6"/>
      <c r="Q21" s="6"/>
      <c r="R21" s="6"/>
      <c r="S21" s="24"/>
      <c r="T21" s="24"/>
      <c r="U21" s="24"/>
      <c r="Z21" s="10" t="s">
        <v>8</v>
      </c>
      <c r="AA21" s="11"/>
      <c r="AB21" s="6"/>
      <c r="AC21" s="6"/>
      <c r="AD21" s="6"/>
      <c r="AE21" s="24"/>
      <c r="AF21" s="24"/>
      <c r="AG21" s="24"/>
      <c r="AL21" s="10" t="s">
        <v>8</v>
      </c>
      <c r="AM21" s="11"/>
      <c r="AN21" s="6"/>
      <c r="AO21" s="6"/>
      <c r="AP21" s="6"/>
      <c r="AQ21" s="24"/>
      <c r="AR21" s="24"/>
      <c r="AS21" s="24"/>
      <c r="AX21" s="10" t="s">
        <v>8</v>
      </c>
      <c r="AY21" s="11"/>
      <c r="AZ21" s="6"/>
      <c r="BA21" s="6"/>
      <c r="BB21" s="6"/>
      <c r="BC21" s="24"/>
      <c r="BD21" s="24"/>
      <c r="BE21" s="24"/>
    </row>
    <row r="22" spans="2:57" x14ac:dyDescent="0.25">
      <c r="B22" s="13">
        <v>0</v>
      </c>
      <c r="C22" s="14" t="s">
        <v>81</v>
      </c>
      <c r="D22" s="15"/>
      <c r="E22" s="15"/>
      <c r="F22" s="15"/>
      <c r="G22" s="27"/>
      <c r="H22" s="27"/>
      <c r="I22" s="27"/>
      <c r="N22" s="13">
        <v>0</v>
      </c>
      <c r="O22" s="14" t="s">
        <v>81</v>
      </c>
      <c r="P22" s="15"/>
      <c r="Q22" s="15"/>
      <c r="R22" s="15"/>
      <c r="S22" s="27"/>
      <c r="T22" s="27"/>
      <c r="U22" s="27"/>
      <c r="Z22" s="13">
        <v>0</v>
      </c>
      <c r="AA22" s="14" t="s">
        <v>81</v>
      </c>
      <c r="AB22" s="15"/>
      <c r="AC22" s="15"/>
      <c r="AD22" s="15"/>
      <c r="AE22" s="27"/>
      <c r="AF22" s="27"/>
      <c r="AG22" s="27"/>
      <c r="AL22" s="13">
        <v>0</v>
      </c>
      <c r="AM22" s="14" t="s">
        <v>81</v>
      </c>
      <c r="AN22" s="15"/>
      <c r="AO22" s="15"/>
      <c r="AP22" s="15"/>
      <c r="AQ22" s="27"/>
      <c r="AR22" s="27"/>
      <c r="AS22" s="27"/>
      <c r="AX22" s="13">
        <v>0</v>
      </c>
      <c r="AY22" s="14" t="s">
        <v>81</v>
      </c>
      <c r="AZ22" s="15"/>
      <c r="BA22" s="15"/>
      <c r="BB22" s="15"/>
      <c r="BC22" s="27"/>
      <c r="BD22" s="27"/>
      <c r="BE22" s="27"/>
    </row>
    <row r="23" spans="2:57" x14ac:dyDescent="0.25">
      <c r="B23" s="21">
        <v>1</v>
      </c>
      <c r="C23" s="22" t="s">
        <v>62</v>
      </c>
      <c r="D23" s="23">
        <v>-137.34158966565337</v>
      </c>
      <c r="E23" s="99">
        <v>3290</v>
      </c>
      <c r="F23" s="99">
        <v>2802</v>
      </c>
      <c r="G23" s="120">
        <v>0.52492401215805473</v>
      </c>
      <c r="H23" s="121">
        <f ca="1">(E23-F23)/E23</f>
        <v>0.14832826747720365</v>
      </c>
      <c r="I23" s="121">
        <v>0.32674772036474165</v>
      </c>
      <c r="N23" s="21">
        <v>1</v>
      </c>
      <c r="O23" s="22" t="s">
        <v>62</v>
      </c>
      <c r="P23" s="23">
        <v>-269.28860606060601</v>
      </c>
      <c r="Q23" s="99">
        <v>2640</v>
      </c>
      <c r="R23" s="99">
        <v>2256</v>
      </c>
      <c r="S23" s="120">
        <v>0.6189393939393939</v>
      </c>
      <c r="T23" s="121">
        <f ca="1">(Q23-R23)/Q23</f>
        <v>0.14545454545454545</v>
      </c>
      <c r="U23" s="121">
        <v>0.2356060606060606</v>
      </c>
      <c r="Z23" s="21">
        <v>1</v>
      </c>
      <c r="AA23" s="22" t="s">
        <v>62</v>
      </c>
      <c r="AB23" s="23">
        <v>404.85625000000005</v>
      </c>
      <c r="AC23" s="99">
        <v>600</v>
      </c>
      <c r="AD23" s="99">
        <v>508</v>
      </c>
      <c r="AE23" s="120">
        <v>0.12833333333333333</v>
      </c>
      <c r="AF23" s="121">
        <f ca="1">(AC23-AD23)/AC23</f>
        <v>0.15333333333333332</v>
      </c>
      <c r="AG23" s="121">
        <v>0.71833333333333338</v>
      </c>
      <c r="AL23" s="21">
        <v>1</v>
      </c>
      <c r="AM23" s="22" t="s">
        <v>62</v>
      </c>
      <c r="AN23" s="23">
        <v>286.55499999999995</v>
      </c>
      <c r="AO23" s="141">
        <v>46</v>
      </c>
      <c r="AP23" s="141">
        <v>35</v>
      </c>
      <c r="AQ23" s="120">
        <v>0.34782608695652173</v>
      </c>
      <c r="AR23" s="121">
        <f ca="1">(AO23-AP23)/AO23</f>
        <v>0.2391304347826087</v>
      </c>
      <c r="AS23" s="121">
        <v>0.41304347826086957</v>
      </c>
      <c r="AX23" s="21">
        <v>1</v>
      </c>
      <c r="AY23" s="22" t="s">
        <v>62</v>
      </c>
      <c r="AZ23" s="23">
        <v>743.20249999999999</v>
      </c>
      <c r="BA23" s="141">
        <v>4</v>
      </c>
      <c r="BB23" s="141">
        <v>3</v>
      </c>
      <c r="BC23" s="120">
        <v>0</v>
      </c>
      <c r="BD23" s="121">
        <f ca="1">(BA23-BB23)/BA23</f>
        <v>0.25</v>
      </c>
      <c r="BE23" s="121">
        <v>0.75</v>
      </c>
    </row>
    <row r="24" spans="2:57" x14ac:dyDescent="0.25">
      <c r="B24" s="21">
        <v>2</v>
      </c>
      <c r="C24" s="22" t="s">
        <v>63</v>
      </c>
      <c r="D24" s="23">
        <v>-97.514255319148802</v>
      </c>
      <c r="E24" s="114">
        <v>3290</v>
      </c>
      <c r="F24" s="114">
        <v>2894</v>
      </c>
      <c r="G24" s="121">
        <v>0.5</v>
      </c>
      <c r="H24" s="121">
        <f t="shared" ref="H24:H26" ca="1" si="5">(E24-F24)/E24</f>
        <v>0.12036474164133738</v>
      </c>
      <c r="I24" s="121">
        <v>0.37963525835866263</v>
      </c>
      <c r="N24" s="21">
        <v>2</v>
      </c>
      <c r="O24" s="22" t="s">
        <v>63</v>
      </c>
      <c r="P24" s="23">
        <v>-228.22347727272756</v>
      </c>
      <c r="Q24" s="114">
        <v>2640</v>
      </c>
      <c r="R24" s="114">
        <v>2323</v>
      </c>
      <c r="S24" s="121">
        <v>0.58787878787878789</v>
      </c>
      <c r="T24" s="121">
        <f t="shared" ref="T24:T26" ca="1" si="6">(Q24-R24)/Q24</f>
        <v>0.12007575757575757</v>
      </c>
      <c r="U24" s="121">
        <v>0.29204545454545455</v>
      </c>
      <c r="Z24" s="21">
        <v>2</v>
      </c>
      <c r="AA24" s="22" t="s">
        <v>63</v>
      </c>
      <c r="AB24" s="23">
        <v>434.89260000000013</v>
      </c>
      <c r="AC24" s="114">
        <v>600</v>
      </c>
      <c r="AD24" s="114">
        <v>531</v>
      </c>
      <c r="AE24" s="121">
        <v>0.12833333333333333</v>
      </c>
      <c r="AF24" s="121">
        <f t="shared" ref="AF24:AF26" ca="1" si="7">(AC24-AD24)/AC24</f>
        <v>0.115</v>
      </c>
      <c r="AG24" s="121">
        <v>0.75666666666666671</v>
      </c>
      <c r="AL24" s="21">
        <v>2</v>
      </c>
      <c r="AM24" s="22" t="s">
        <v>63</v>
      </c>
      <c r="AN24" s="23">
        <v>386.51543478260868</v>
      </c>
      <c r="AO24" s="142">
        <v>46</v>
      </c>
      <c r="AP24" s="142">
        <v>37</v>
      </c>
      <c r="AQ24" s="121">
        <v>0.34782608695652173</v>
      </c>
      <c r="AR24" s="121">
        <f t="shared" ref="AR24:AR26" ca="1" si="8">(AO24-AP24)/AO24</f>
        <v>0.19565217391304349</v>
      </c>
      <c r="AS24" s="121">
        <v>0.45652173913043476</v>
      </c>
      <c r="AX24" s="21">
        <v>2</v>
      </c>
      <c r="AY24" s="22" t="s">
        <v>63</v>
      </c>
      <c r="AZ24" s="23">
        <v>743.20249999999999</v>
      </c>
      <c r="BA24" s="142">
        <v>4</v>
      </c>
      <c r="BB24" s="142">
        <v>3</v>
      </c>
      <c r="BC24" s="121">
        <v>0</v>
      </c>
      <c r="BD24" s="121">
        <f t="shared" ref="BD24:BD26" ca="1" si="9">(BA24-BB24)/BA24</f>
        <v>0.25</v>
      </c>
      <c r="BE24" s="121">
        <v>0.75</v>
      </c>
    </row>
    <row r="25" spans="2:57" x14ac:dyDescent="0.25">
      <c r="B25" s="13">
        <v>3</v>
      </c>
      <c r="C25" s="14" t="s">
        <v>64</v>
      </c>
      <c r="D25" s="16">
        <v>-115.42762310030409</v>
      </c>
      <c r="E25" s="115">
        <v>3290</v>
      </c>
      <c r="F25" s="115">
        <v>3181</v>
      </c>
      <c r="G25" s="121">
        <v>0.56474164133738602</v>
      </c>
      <c r="H25" s="121">
        <f t="shared" ca="1" si="5"/>
        <v>3.31306990881459E-2</v>
      </c>
      <c r="I25" s="121">
        <v>0.40212765957446811</v>
      </c>
      <c r="N25" s="13">
        <v>3</v>
      </c>
      <c r="O25" s="14" t="s">
        <v>64</v>
      </c>
      <c r="P25" s="16">
        <v>-243.30497727272771</v>
      </c>
      <c r="Q25" s="115">
        <v>2640</v>
      </c>
      <c r="R25" s="115">
        <v>2544</v>
      </c>
      <c r="S25" s="121">
        <v>0.64280303030303032</v>
      </c>
      <c r="T25" s="121">
        <f t="shared" ca="1" si="6"/>
        <v>3.6363636363636362E-2</v>
      </c>
      <c r="U25" s="121">
        <v>0.32083333333333336</v>
      </c>
      <c r="Z25" s="13">
        <v>3</v>
      </c>
      <c r="AA25" s="14" t="s">
        <v>64</v>
      </c>
      <c r="AB25" s="16">
        <v>391.7934000000003</v>
      </c>
      <c r="AC25" s="115">
        <v>600</v>
      </c>
      <c r="AD25" s="115">
        <v>591</v>
      </c>
      <c r="AE25" s="121">
        <v>0.23</v>
      </c>
      <c r="AF25" s="121">
        <f t="shared" ca="1" si="7"/>
        <v>1.4999999999999999E-2</v>
      </c>
      <c r="AG25" s="121">
        <v>0.755</v>
      </c>
      <c r="AL25" s="13">
        <v>3</v>
      </c>
      <c r="AM25" s="14" t="s">
        <v>64</v>
      </c>
      <c r="AN25" s="16">
        <v>531.21260869565219</v>
      </c>
      <c r="AO25" s="143">
        <v>46</v>
      </c>
      <c r="AP25" s="143">
        <v>42</v>
      </c>
      <c r="AQ25" s="121">
        <v>0.5</v>
      </c>
      <c r="AR25" s="121">
        <f t="shared" ca="1" si="8"/>
        <v>8.6956521739130432E-2</v>
      </c>
      <c r="AS25" s="121">
        <v>0.41304347826086957</v>
      </c>
      <c r="AX25" s="13">
        <v>3</v>
      </c>
      <c r="AY25" s="14" t="s">
        <v>64</v>
      </c>
      <c r="AZ25" s="16">
        <v>764.11</v>
      </c>
      <c r="BA25" s="143">
        <v>4</v>
      </c>
      <c r="BB25" s="143">
        <v>4</v>
      </c>
      <c r="BC25" s="121">
        <v>0</v>
      </c>
      <c r="BD25" s="121">
        <f t="shared" ca="1" si="9"/>
        <v>0</v>
      </c>
      <c r="BE25" s="121">
        <v>1</v>
      </c>
    </row>
    <row r="26" spans="2:57" x14ac:dyDescent="0.25">
      <c r="B26" s="17">
        <v>4</v>
      </c>
      <c r="C26" s="18" t="s">
        <v>65</v>
      </c>
      <c r="D26" s="19">
        <v>-259.11733130699093</v>
      </c>
      <c r="E26" s="116">
        <v>3290</v>
      </c>
      <c r="F26" s="116">
        <v>3289</v>
      </c>
      <c r="G26" s="122">
        <v>0.66686930091185415</v>
      </c>
      <c r="H26" s="122">
        <f t="shared" ca="1" si="5"/>
        <v>3.0395136778115504E-4</v>
      </c>
      <c r="I26" s="122">
        <v>0.33282674772036475</v>
      </c>
      <c r="N26" s="17">
        <v>4</v>
      </c>
      <c r="O26" s="18" t="s">
        <v>65</v>
      </c>
      <c r="P26" s="19">
        <v>-398.12086742424191</v>
      </c>
      <c r="Q26" s="116">
        <v>2640</v>
      </c>
      <c r="R26" s="116">
        <v>2639</v>
      </c>
      <c r="S26" s="122">
        <v>0.7439393939393939</v>
      </c>
      <c r="T26" s="122">
        <f t="shared" ca="1" si="6"/>
        <v>3.7878787878787879E-4</v>
      </c>
      <c r="U26" s="122">
        <v>0.25568181818181818</v>
      </c>
      <c r="Z26" s="17">
        <v>4</v>
      </c>
      <c r="AA26" s="18" t="s">
        <v>65</v>
      </c>
      <c r="AB26" s="19">
        <v>230.86268333333336</v>
      </c>
      <c r="AC26" s="116">
        <v>600</v>
      </c>
      <c r="AD26" s="116">
        <v>600</v>
      </c>
      <c r="AE26" s="122">
        <v>0.33666666666666667</v>
      </c>
      <c r="AF26" s="122">
        <f t="shared" ca="1" si="7"/>
        <v>0</v>
      </c>
      <c r="AG26" s="122">
        <v>0.66333333333333333</v>
      </c>
      <c r="AL26" s="17">
        <v>4</v>
      </c>
      <c r="AM26" s="18" t="s">
        <v>65</v>
      </c>
      <c r="AN26" s="19">
        <v>286.55499999999995</v>
      </c>
      <c r="AO26" s="144">
        <v>46</v>
      </c>
      <c r="AP26" s="144">
        <v>35</v>
      </c>
      <c r="AQ26" s="122">
        <v>0.34782608695652173</v>
      </c>
      <c r="AR26" s="122">
        <f t="shared" ca="1" si="8"/>
        <v>0.2391304347826087</v>
      </c>
      <c r="AS26" s="122">
        <v>0.41304347826086957</v>
      </c>
      <c r="AX26" s="17">
        <v>4</v>
      </c>
      <c r="AY26" s="18" t="s">
        <v>65</v>
      </c>
      <c r="AZ26" s="19">
        <v>743.20249999999999</v>
      </c>
      <c r="BA26" s="144">
        <v>4</v>
      </c>
      <c r="BB26" s="144">
        <v>3</v>
      </c>
      <c r="BC26" s="122">
        <v>0</v>
      </c>
      <c r="BD26" s="122">
        <f t="shared" ca="1" si="9"/>
        <v>0.25</v>
      </c>
      <c r="BE26" s="122">
        <v>0.75</v>
      </c>
    </row>
    <row r="31" spans="2:57" ht="29.25" customHeight="1" x14ac:dyDescent="0.25">
      <c r="B31" s="177" t="s">
        <v>84</v>
      </c>
      <c r="C31" s="178"/>
      <c r="D31" s="20" t="s">
        <v>97</v>
      </c>
      <c r="E31" s="20"/>
      <c r="F31" s="20"/>
      <c r="G31" s="1"/>
      <c r="H31" s="1"/>
      <c r="I31" s="1"/>
      <c r="N31" s="177" t="s">
        <v>85</v>
      </c>
      <c r="O31" s="178"/>
      <c r="P31" s="20" t="s">
        <v>97</v>
      </c>
      <c r="Q31" s="20"/>
      <c r="R31" s="20"/>
      <c r="S31" s="1"/>
      <c r="T31" s="1"/>
      <c r="U31" s="1"/>
      <c r="Z31" s="180"/>
      <c r="AA31" s="180"/>
      <c r="AB31" s="102"/>
      <c r="AC31" s="102"/>
      <c r="AD31" s="102"/>
      <c r="AE31" s="103"/>
      <c r="AF31" s="103"/>
      <c r="AG31" s="103"/>
    </row>
    <row r="32" spans="2:57" x14ac:dyDescent="0.25">
      <c r="B32" s="2"/>
      <c r="C32" s="12"/>
      <c r="D32" s="181"/>
      <c r="E32" s="181"/>
      <c r="F32" s="181"/>
      <c r="G32" s="181"/>
      <c r="H32" s="181"/>
      <c r="I32" s="182"/>
      <c r="N32" s="2"/>
      <c r="O32" s="12"/>
      <c r="P32" s="181"/>
      <c r="Q32" s="181"/>
      <c r="R32" s="181"/>
      <c r="S32" s="181"/>
      <c r="T32" s="181"/>
      <c r="U32" s="182"/>
      <c r="Z32" s="89"/>
      <c r="AA32" s="89"/>
      <c r="AB32" s="183"/>
      <c r="AC32" s="183"/>
      <c r="AD32" s="183"/>
      <c r="AE32" s="183"/>
      <c r="AF32" s="183"/>
      <c r="AG32" s="183"/>
    </row>
    <row r="33" spans="2:33" x14ac:dyDescent="0.25">
      <c r="B33" s="4"/>
      <c r="C33" s="5"/>
      <c r="D33" s="6" t="s">
        <v>0</v>
      </c>
      <c r="E33" s="6" t="s">
        <v>72</v>
      </c>
      <c r="F33" s="6" t="s">
        <v>74</v>
      </c>
      <c r="G33" s="24" t="s">
        <v>1</v>
      </c>
      <c r="H33" s="25" t="s">
        <v>2</v>
      </c>
      <c r="I33" s="24" t="s">
        <v>1</v>
      </c>
      <c r="N33" s="4"/>
      <c r="O33" s="5"/>
      <c r="P33" s="6" t="s">
        <v>0</v>
      </c>
      <c r="Q33" s="6" t="s">
        <v>72</v>
      </c>
      <c r="R33" s="6" t="s">
        <v>74</v>
      </c>
      <c r="S33" s="24" t="s">
        <v>1</v>
      </c>
      <c r="T33" s="25" t="s">
        <v>2</v>
      </c>
      <c r="U33" s="24" t="s">
        <v>1</v>
      </c>
      <c r="Z33" s="104"/>
      <c r="AA33" s="104"/>
      <c r="AB33" s="105"/>
      <c r="AC33" s="105"/>
      <c r="AD33" s="105"/>
      <c r="AE33" s="88"/>
      <c r="AF33" s="89"/>
      <c r="AG33" s="88"/>
    </row>
    <row r="34" spans="2:33" ht="15" customHeight="1" x14ac:dyDescent="0.25">
      <c r="B34" s="7" t="s">
        <v>3</v>
      </c>
      <c r="C34" s="8" t="s">
        <v>9</v>
      </c>
      <c r="D34" s="9" t="s">
        <v>4</v>
      </c>
      <c r="E34" s="9" t="s">
        <v>73</v>
      </c>
      <c r="F34" s="9" t="s">
        <v>73</v>
      </c>
      <c r="G34" s="26" t="s">
        <v>5</v>
      </c>
      <c r="H34" s="26" t="s">
        <v>6</v>
      </c>
      <c r="I34" s="26" t="s">
        <v>7</v>
      </c>
      <c r="N34" s="7" t="s">
        <v>3</v>
      </c>
      <c r="O34" s="8" t="s">
        <v>9</v>
      </c>
      <c r="P34" s="9" t="s">
        <v>4</v>
      </c>
      <c r="Q34" s="9" t="s">
        <v>73</v>
      </c>
      <c r="R34" s="9" t="s">
        <v>73</v>
      </c>
      <c r="S34" s="26" t="s">
        <v>5</v>
      </c>
      <c r="T34" s="26" t="s">
        <v>6</v>
      </c>
      <c r="U34" s="26" t="s">
        <v>7</v>
      </c>
      <c r="Z34" s="89"/>
      <c r="AA34" s="106"/>
      <c r="AB34" s="105"/>
      <c r="AC34" s="105"/>
      <c r="AD34" s="105"/>
      <c r="AE34" s="88"/>
      <c r="AF34" s="88"/>
      <c r="AG34" s="88"/>
    </row>
    <row r="35" spans="2:33" x14ac:dyDescent="0.25">
      <c r="B35" s="10" t="s">
        <v>8</v>
      </c>
      <c r="C35" s="11"/>
      <c r="D35" s="6"/>
      <c r="E35" s="6"/>
      <c r="F35" s="6"/>
      <c r="G35" s="24"/>
      <c r="H35" s="24"/>
      <c r="I35" s="24"/>
      <c r="N35" s="10" t="s">
        <v>8</v>
      </c>
      <c r="O35" s="11"/>
      <c r="P35" s="6"/>
      <c r="Q35" s="6"/>
      <c r="R35" s="6"/>
      <c r="S35" s="24"/>
      <c r="T35" s="24"/>
      <c r="U35" s="24"/>
      <c r="Z35" s="89"/>
      <c r="AA35" s="107"/>
      <c r="AB35" s="105"/>
      <c r="AC35" s="105"/>
      <c r="AD35" s="105"/>
      <c r="AE35" s="88"/>
      <c r="AF35" s="88"/>
      <c r="AG35" s="88"/>
    </row>
    <row r="36" spans="2:33" x14ac:dyDescent="0.25">
      <c r="B36" s="13">
        <v>0</v>
      </c>
      <c r="C36" s="14" t="s">
        <v>81</v>
      </c>
      <c r="D36" s="15"/>
      <c r="E36" s="15"/>
      <c r="F36" s="15"/>
      <c r="G36" s="27"/>
      <c r="H36" s="27"/>
      <c r="I36" s="27"/>
      <c r="N36" s="13">
        <v>0</v>
      </c>
      <c r="O36" s="14" t="s">
        <v>81</v>
      </c>
      <c r="P36" s="15"/>
      <c r="Q36" s="15"/>
      <c r="R36" s="15"/>
      <c r="S36" s="27"/>
      <c r="T36" s="27"/>
      <c r="U36" s="27"/>
      <c r="Z36" s="108"/>
      <c r="AA36" s="109"/>
      <c r="AB36" s="110"/>
      <c r="AC36" s="110"/>
      <c r="AD36" s="110"/>
      <c r="AE36" s="111"/>
      <c r="AF36" s="111"/>
      <c r="AG36" s="111"/>
    </row>
    <row r="37" spans="2:33" x14ac:dyDescent="0.25">
      <c r="B37" s="21">
        <v>1</v>
      </c>
      <c r="C37" s="22" t="s">
        <v>62</v>
      </c>
      <c r="D37" s="23">
        <v>250.38604252400566</v>
      </c>
      <c r="E37" s="99">
        <v>1458</v>
      </c>
      <c r="F37" s="99">
        <v>1244</v>
      </c>
      <c r="G37" s="120">
        <v>0.45747599451303156</v>
      </c>
      <c r="H37" s="121">
        <f ca="1">(E37-F37)/E37</f>
        <v>0.1467764060356653</v>
      </c>
      <c r="I37" s="121">
        <v>0.39574759945130317</v>
      </c>
      <c r="N37" s="21">
        <v>1</v>
      </c>
      <c r="O37" s="22" t="s">
        <v>62</v>
      </c>
      <c r="P37" s="23">
        <v>-91.945024038461654</v>
      </c>
      <c r="Q37" s="99">
        <v>416</v>
      </c>
      <c r="R37" s="99">
        <v>359</v>
      </c>
      <c r="S37" s="120">
        <v>0.57932692307692313</v>
      </c>
      <c r="T37" s="121">
        <f ca="1">(Q37-R37)/Q37</f>
        <v>0.13701923076923078</v>
      </c>
      <c r="U37" s="121">
        <v>0.28365384615384615</v>
      </c>
      <c r="Z37" s="108"/>
      <c r="AA37" s="109"/>
      <c r="AB37" s="110"/>
      <c r="AC37" s="110"/>
      <c r="AD37" s="110"/>
      <c r="AE37" s="111"/>
      <c r="AF37" s="111"/>
      <c r="AG37" s="111"/>
    </row>
    <row r="38" spans="2:33" x14ac:dyDescent="0.25">
      <c r="B38" s="21">
        <v>2</v>
      </c>
      <c r="C38" s="22" t="s">
        <v>63</v>
      </c>
      <c r="D38" s="16">
        <v>328.39980109739429</v>
      </c>
      <c r="E38" s="115">
        <v>1458</v>
      </c>
      <c r="F38" s="115">
        <v>1280</v>
      </c>
      <c r="G38" s="121">
        <v>0.42181069958847739</v>
      </c>
      <c r="H38" s="121">
        <f t="shared" ref="H38:H40" ca="1" si="10">(E38-F38)/E38</f>
        <v>0.12208504801097393</v>
      </c>
      <c r="I38" s="121">
        <v>0.45610425240054869</v>
      </c>
      <c r="N38" s="21">
        <v>2</v>
      </c>
      <c r="O38" s="22" t="s">
        <v>63</v>
      </c>
      <c r="P38" s="23">
        <v>-32.830408653846114</v>
      </c>
      <c r="Q38" s="114">
        <v>416</v>
      </c>
      <c r="R38" s="114">
        <v>370</v>
      </c>
      <c r="S38" s="121">
        <v>0.52884615384615385</v>
      </c>
      <c r="T38" s="121">
        <f t="shared" ref="T38:T40" ca="1" si="11">(Q38-R38)/Q38</f>
        <v>0.11057692307692307</v>
      </c>
      <c r="U38" s="121">
        <v>0.36057692307692307</v>
      </c>
      <c r="Z38" s="108"/>
      <c r="AA38" s="109"/>
      <c r="AB38" s="110"/>
      <c r="AC38" s="110"/>
      <c r="AD38" s="110"/>
      <c r="AE38" s="111"/>
      <c r="AF38" s="111"/>
      <c r="AG38" s="111"/>
    </row>
    <row r="39" spans="2:33" x14ac:dyDescent="0.25">
      <c r="B39" s="13">
        <v>3</v>
      </c>
      <c r="C39" s="14" t="s">
        <v>64</v>
      </c>
      <c r="D39" s="16">
        <v>392.580288065844</v>
      </c>
      <c r="E39" s="115">
        <v>1458</v>
      </c>
      <c r="F39" s="115">
        <v>1400</v>
      </c>
      <c r="G39" s="121">
        <v>0.44101508916323728</v>
      </c>
      <c r="H39" s="121">
        <f t="shared" ca="1" si="10"/>
        <v>3.9780521262002745E-2</v>
      </c>
      <c r="I39" s="121">
        <v>0.51920438957475989</v>
      </c>
      <c r="N39" s="13">
        <v>3</v>
      </c>
      <c r="O39" s="14" t="s">
        <v>64</v>
      </c>
      <c r="P39" s="23">
        <v>-34.919230769230687</v>
      </c>
      <c r="Q39" s="114">
        <v>416</v>
      </c>
      <c r="R39" s="114">
        <v>399</v>
      </c>
      <c r="S39" s="121">
        <v>0.54807692307692313</v>
      </c>
      <c r="T39" s="121">
        <f t="shared" ca="1" si="11"/>
        <v>4.0865384615384616E-2</v>
      </c>
      <c r="U39" s="121">
        <v>0.41105769230769229</v>
      </c>
      <c r="Z39" s="108"/>
      <c r="AA39" s="109"/>
      <c r="AB39" s="110"/>
      <c r="AC39" s="110"/>
      <c r="AD39" s="110"/>
      <c r="AE39" s="111"/>
      <c r="AF39" s="111"/>
      <c r="AG39" s="111"/>
    </row>
    <row r="40" spans="2:33" x14ac:dyDescent="0.25">
      <c r="B40" s="17">
        <v>4</v>
      </c>
      <c r="C40" s="18" t="s">
        <v>65</v>
      </c>
      <c r="D40" s="19">
        <v>331.25247599451365</v>
      </c>
      <c r="E40" s="116">
        <v>1458</v>
      </c>
      <c r="F40" s="116">
        <v>1457</v>
      </c>
      <c r="G40" s="122">
        <v>0.54183813443072704</v>
      </c>
      <c r="H40" s="122">
        <f t="shared" ca="1" si="10"/>
        <v>6.8587105624142656E-4</v>
      </c>
      <c r="I40" s="122">
        <v>0.45747599451303156</v>
      </c>
      <c r="N40" s="17">
        <v>4</v>
      </c>
      <c r="O40" s="18" t="s">
        <v>65</v>
      </c>
      <c r="P40" s="30">
        <v>-157.5344230769231</v>
      </c>
      <c r="Q40" s="119">
        <v>416</v>
      </c>
      <c r="R40" s="119">
        <v>416</v>
      </c>
      <c r="S40" s="122">
        <v>0.65865384615384615</v>
      </c>
      <c r="T40" s="122">
        <f t="shared" ca="1" si="11"/>
        <v>0</v>
      </c>
      <c r="U40" s="122">
        <v>0.34134615384615385</v>
      </c>
      <c r="Z40" s="108"/>
      <c r="AA40" s="109"/>
      <c r="AB40" s="110"/>
      <c r="AC40" s="110"/>
      <c r="AD40" s="110"/>
      <c r="AE40" s="111"/>
      <c r="AF40" s="111"/>
      <c r="AG40" s="111"/>
    </row>
    <row r="41" spans="2:33" x14ac:dyDescent="0.25">
      <c r="Z41" s="50"/>
      <c r="AA41" s="50"/>
      <c r="AB41" s="50"/>
      <c r="AC41" s="50"/>
      <c r="AD41" s="50"/>
      <c r="AE41" s="50"/>
      <c r="AF41" s="50"/>
      <c r="AG41" s="50"/>
    </row>
    <row r="42" spans="2:33" x14ac:dyDescent="0.25">
      <c r="Z42" s="50"/>
      <c r="AA42" s="50"/>
      <c r="AB42" s="50"/>
      <c r="AC42" s="50"/>
      <c r="AD42" s="50"/>
      <c r="AE42" s="50"/>
      <c r="AF42" s="50"/>
      <c r="AG42" s="50"/>
    </row>
    <row r="43" spans="2:33" x14ac:dyDescent="0.25">
      <c r="Z43" s="50"/>
      <c r="AA43" s="50"/>
      <c r="AB43" s="50"/>
      <c r="AC43" s="50"/>
      <c r="AD43" s="50"/>
      <c r="AE43" s="50"/>
      <c r="AF43" s="50"/>
      <c r="AG43" s="50"/>
    </row>
    <row r="44" spans="2:33" x14ac:dyDescent="0.25">
      <c r="Z44" s="50"/>
      <c r="AA44" s="50"/>
      <c r="AB44" s="50"/>
      <c r="AC44" s="50"/>
      <c r="AD44" s="50"/>
      <c r="AE44" s="50"/>
      <c r="AF44" s="50"/>
      <c r="AG44" s="50"/>
    </row>
    <row r="45" spans="2:33" x14ac:dyDescent="0.25">
      <c r="Z45" s="50"/>
      <c r="AA45" s="50"/>
      <c r="AB45" s="50"/>
      <c r="AC45" s="50"/>
      <c r="AD45" s="50"/>
      <c r="AE45" s="50"/>
      <c r="AF45" s="50"/>
      <c r="AG45" s="50"/>
    </row>
    <row r="46" spans="2:33" ht="30.75" customHeight="1" x14ac:dyDescent="0.25">
      <c r="B46" s="177" t="s">
        <v>86</v>
      </c>
      <c r="C46" s="178"/>
      <c r="D46" s="20" t="s">
        <v>97</v>
      </c>
      <c r="E46" s="20"/>
      <c r="F46" s="20"/>
      <c r="G46" s="1"/>
      <c r="H46" s="1"/>
      <c r="I46" s="1"/>
      <c r="N46" s="177" t="s">
        <v>87</v>
      </c>
      <c r="O46" s="178"/>
      <c r="P46" s="20" t="s">
        <v>97</v>
      </c>
      <c r="Q46" s="20"/>
      <c r="R46" s="20"/>
      <c r="S46" s="1"/>
      <c r="T46" s="1"/>
      <c r="U46" s="1"/>
      <c r="Z46" s="179"/>
      <c r="AA46" s="179"/>
      <c r="AB46" s="102"/>
      <c r="AC46" s="102"/>
      <c r="AD46" s="102"/>
      <c r="AE46" s="103"/>
      <c r="AF46" s="103"/>
      <c r="AG46" s="103"/>
    </row>
    <row r="47" spans="2:33" x14ac:dyDescent="0.25">
      <c r="B47" s="2"/>
      <c r="C47" s="12"/>
      <c r="D47" s="181"/>
      <c r="E47" s="181"/>
      <c r="F47" s="181"/>
      <c r="G47" s="181"/>
      <c r="H47" s="181"/>
      <c r="I47" s="182"/>
      <c r="N47" s="2"/>
      <c r="O47" s="12"/>
      <c r="P47" s="181"/>
      <c r="Q47" s="181"/>
      <c r="R47" s="181"/>
      <c r="S47" s="181"/>
      <c r="T47" s="181"/>
      <c r="U47" s="182"/>
      <c r="Z47" s="89"/>
      <c r="AA47" s="89"/>
      <c r="AB47" s="183"/>
      <c r="AC47" s="183"/>
      <c r="AD47" s="183"/>
      <c r="AE47" s="183"/>
      <c r="AF47" s="183"/>
      <c r="AG47" s="183"/>
    </row>
    <row r="48" spans="2:33" x14ac:dyDescent="0.25">
      <c r="B48" s="4"/>
      <c r="C48" s="5"/>
      <c r="D48" s="6" t="s">
        <v>0</v>
      </c>
      <c r="E48" s="6" t="s">
        <v>72</v>
      </c>
      <c r="F48" s="6" t="s">
        <v>74</v>
      </c>
      <c r="G48" s="24" t="s">
        <v>1</v>
      </c>
      <c r="H48" s="25" t="s">
        <v>2</v>
      </c>
      <c r="I48" s="24" t="s">
        <v>1</v>
      </c>
      <c r="N48" s="4"/>
      <c r="O48" s="5"/>
      <c r="P48" s="6" t="s">
        <v>0</v>
      </c>
      <c r="Q48" s="6" t="s">
        <v>72</v>
      </c>
      <c r="R48" s="6" t="s">
        <v>74</v>
      </c>
      <c r="S48" s="24" t="s">
        <v>1</v>
      </c>
      <c r="T48" s="25" t="s">
        <v>2</v>
      </c>
      <c r="U48" s="24" t="s">
        <v>1</v>
      </c>
      <c r="Z48" s="104"/>
      <c r="AA48" s="104"/>
      <c r="AB48" s="105"/>
      <c r="AC48" s="105"/>
      <c r="AD48" s="105"/>
      <c r="AE48" s="88"/>
      <c r="AF48" s="89"/>
      <c r="AG48" s="88"/>
    </row>
    <row r="49" spans="2:33" x14ac:dyDescent="0.25">
      <c r="B49" s="7" t="s">
        <v>3</v>
      </c>
      <c r="C49" s="8" t="s">
        <v>9</v>
      </c>
      <c r="D49" s="9" t="s">
        <v>4</v>
      </c>
      <c r="E49" s="9" t="s">
        <v>73</v>
      </c>
      <c r="F49" s="9" t="s">
        <v>73</v>
      </c>
      <c r="G49" s="26" t="s">
        <v>5</v>
      </c>
      <c r="H49" s="26" t="s">
        <v>6</v>
      </c>
      <c r="I49" s="26" t="s">
        <v>7</v>
      </c>
      <c r="N49" s="7" t="s">
        <v>3</v>
      </c>
      <c r="O49" s="8" t="s">
        <v>9</v>
      </c>
      <c r="P49" s="9" t="s">
        <v>4</v>
      </c>
      <c r="Q49" s="9" t="s">
        <v>73</v>
      </c>
      <c r="R49" s="9" t="s">
        <v>73</v>
      </c>
      <c r="S49" s="26" t="s">
        <v>5</v>
      </c>
      <c r="T49" s="26" t="s">
        <v>6</v>
      </c>
      <c r="U49" s="26" t="s">
        <v>7</v>
      </c>
      <c r="Z49" s="89"/>
      <c r="AA49" s="106"/>
      <c r="AB49" s="105"/>
      <c r="AC49" s="105"/>
      <c r="AD49" s="105"/>
      <c r="AE49" s="88"/>
      <c r="AF49" s="88"/>
      <c r="AG49" s="88"/>
    </row>
    <row r="50" spans="2:33" x14ac:dyDescent="0.25">
      <c r="B50" s="10" t="s">
        <v>8</v>
      </c>
      <c r="C50" s="11"/>
      <c r="D50" s="6"/>
      <c r="E50" s="6"/>
      <c r="F50" s="6"/>
      <c r="G50" s="24"/>
      <c r="H50" s="24"/>
      <c r="I50" s="24"/>
      <c r="N50" s="10" t="s">
        <v>8</v>
      </c>
      <c r="O50" s="11"/>
      <c r="P50" s="6"/>
      <c r="Q50" s="6"/>
      <c r="R50" s="6"/>
      <c r="S50" s="24"/>
      <c r="T50" s="24"/>
      <c r="U50" s="24"/>
      <c r="Z50" s="89"/>
      <c r="AA50" s="107"/>
      <c r="AB50" s="105"/>
      <c r="AC50" s="105"/>
      <c r="AD50" s="105"/>
      <c r="AE50" s="88"/>
      <c r="AF50" s="88"/>
      <c r="AG50" s="88"/>
    </row>
    <row r="51" spans="2:33" x14ac:dyDescent="0.25">
      <c r="B51" s="13">
        <v>0</v>
      </c>
      <c r="C51" s="14" t="s">
        <v>81</v>
      </c>
      <c r="D51" s="15"/>
      <c r="E51" s="15"/>
      <c r="F51" s="15"/>
      <c r="G51" s="27"/>
      <c r="H51" s="27"/>
      <c r="I51" s="27"/>
      <c r="N51" s="13">
        <v>0</v>
      </c>
      <c r="O51" s="14" t="s">
        <v>81</v>
      </c>
      <c r="P51" s="15"/>
      <c r="Q51" s="15"/>
      <c r="R51" s="15"/>
      <c r="S51" s="27"/>
      <c r="T51" s="27"/>
      <c r="U51" s="27"/>
      <c r="Z51" s="108"/>
      <c r="AA51" s="109"/>
      <c r="AB51" s="110"/>
      <c r="AC51" s="110"/>
      <c r="AD51" s="110"/>
      <c r="AE51" s="111"/>
      <c r="AF51" s="111"/>
      <c r="AG51" s="111"/>
    </row>
    <row r="52" spans="2:33" x14ac:dyDescent="0.25">
      <c r="B52" s="21">
        <v>1</v>
      </c>
      <c r="C52" s="22" t="s">
        <v>62</v>
      </c>
      <c r="D52" s="23">
        <v>-113.36085828343315</v>
      </c>
      <c r="E52" s="99">
        <v>501</v>
      </c>
      <c r="F52" s="99">
        <v>432</v>
      </c>
      <c r="G52" s="101">
        <v>0.53293413173652693</v>
      </c>
      <c r="H52" s="28">
        <f ca="1">(E52-F52)/E52</f>
        <v>0.1377245508982036</v>
      </c>
      <c r="I52" s="28">
        <v>0.32934131736526945</v>
      </c>
      <c r="N52" s="21">
        <v>1</v>
      </c>
      <c r="O52" s="22" t="s">
        <v>62</v>
      </c>
      <c r="P52" s="23">
        <v>-505.8008403361344</v>
      </c>
      <c r="Q52" s="99">
        <v>119</v>
      </c>
      <c r="R52" s="99">
        <v>108</v>
      </c>
      <c r="S52" s="101">
        <v>0.6470588235294118</v>
      </c>
      <c r="T52" s="28">
        <f ca="1">(Q52-R52)/Q52</f>
        <v>9.2436974789915971E-2</v>
      </c>
      <c r="U52" s="28">
        <v>0.26050420168067229</v>
      </c>
      <c r="Z52" s="108"/>
      <c r="AA52" s="109"/>
      <c r="AB52" s="110"/>
      <c r="AC52" s="110"/>
      <c r="AD52" s="110"/>
      <c r="AE52" s="111"/>
      <c r="AF52" s="111"/>
      <c r="AG52" s="111"/>
    </row>
    <row r="53" spans="2:33" x14ac:dyDescent="0.25">
      <c r="B53" s="21">
        <v>2</v>
      </c>
      <c r="C53" s="22" t="s">
        <v>63</v>
      </c>
      <c r="D53" s="23">
        <v>-60.436906187624857</v>
      </c>
      <c r="E53" s="114">
        <v>501</v>
      </c>
      <c r="F53" s="114">
        <v>446</v>
      </c>
      <c r="G53" s="117">
        <v>0.51297405189620759</v>
      </c>
      <c r="H53" s="28">
        <f t="shared" ref="H53:H55" ca="1" si="12">(E53-F53)/E53</f>
        <v>0.10978043912175649</v>
      </c>
      <c r="I53" s="28">
        <v>0.3772455089820359</v>
      </c>
      <c r="N53" s="21">
        <v>2</v>
      </c>
      <c r="O53" s="22" t="s">
        <v>63</v>
      </c>
      <c r="P53" s="23">
        <v>-473.5900000000002</v>
      </c>
      <c r="Q53" s="114">
        <v>119</v>
      </c>
      <c r="R53" s="114">
        <v>109</v>
      </c>
      <c r="S53" s="117">
        <v>0.6386554621848739</v>
      </c>
      <c r="T53" s="28">
        <f t="shared" ref="T53:T55" ca="1" si="13">(Q53-R53)/Q53</f>
        <v>8.4033613445378158E-2</v>
      </c>
      <c r="U53" s="28">
        <v>0.27731092436974791</v>
      </c>
      <c r="Z53" s="108"/>
      <c r="AA53" s="109"/>
      <c r="AB53" s="110"/>
      <c r="AC53" s="110"/>
      <c r="AD53" s="110"/>
      <c r="AE53" s="111"/>
      <c r="AF53" s="111"/>
      <c r="AG53" s="111"/>
    </row>
    <row r="54" spans="2:33" x14ac:dyDescent="0.25">
      <c r="B54" s="13">
        <v>3</v>
      </c>
      <c r="C54" s="14" t="s">
        <v>64</v>
      </c>
      <c r="D54" s="23">
        <v>-78.397784431137779</v>
      </c>
      <c r="E54" s="114">
        <v>501</v>
      </c>
      <c r="F54" s="114">
        <v>484</v>
      </c>
      <c r="G54" s="117">
        <v>0.57085828343313372</v>
      </c>
      <c r="H54" s="28">
        <f t="shared" ca="1" si="12"/>
        <v>3.3932135728542916E-2</v>
      </c>
      <c r="I54" s="28">
        <v>0.39520958083832336</v>
      </c>
      <c r="N54" s="13">
        <v>3</v>
      </c>
      <c r="O54" s="14" t="s">
        <v>64</v>
      </c>
      <c r="P54" s="23">
        <v>-584.36521008403349</v>
      </c>
      <c r="Q54" s="114">
        <v>119</v>
      </c>
      <c r="R54" s="114">
        <v>116</v>
      </c>
      <c r="S54" s="117">
        <v>0.69747899159663862</v>
      </c>
      <c r="T54" s="28">
        <f t="shared" ca="1" si="13"/>
        <v>2.5210084033613446E-2</v>
      </c>
      <c r="U54" s="28">
        <v>0.27731092436974791</v>
      </c>
      <c r="Z54" s="108"/>
      <c r="AA54" s="109"/>
      <c r="AB54" s="110"/>
      <c r="AC54" s="110"/>
      <c r="AD54" s="110"/>
      <c r="AE54" s="111"/>
      <c r="AF54" s="111"/>
      <c r="AG54" s="111"/>
    </row>
    <row r="55" spans="2:33" x14ac:dyDescent="0.25">
      <c r="B55" s="17">
        <v>4</v>
      </c>
      <c r="C55" s="18" t="s">
        <v>65</v>
      </c>
      <c r="D55" s="30">
        <v>-125.41930139720561</v>
      </c>
      <c r="E55" s="119">
        <v>501</v>
      </c>
      <c r="F55" s="119">
        <v>501</v>
      </c>
      <c r="G55" s="118">
        <v>0.63672654690618757</v>
      </c>
      <c r="H55" s="29">
        <f t="shared" ca="1" si="12"/>
        <v>0</v>
      </c>
      <c r="I55" s="29">
        <v>0.36327345309381237</v>
      </c>
      <c r="N55" s="17">
        <v>4</v>
      </c>
      <c r="O55" s="18" t="s">
        <v>65</v>
      </c>
      <c r="P55" s="30">
        <v>-650.6092436974792</v>
      </c>
      <c r="Q55" s="119">
        <v>119</v>
      </c>
      <c r="R55" s="119">
        <v>119</v>
      </c>
      <c r="S55" s="118">
        <v>0.73949579831932777</v>
      </c>
      <c r="T55" s="29">
        <f t="shared" ca="1" si="13"/>
        <v>0</v>
      </c>
      <c r="U55" s="29">
        <v>0.26050420168067229</v>
      </c>
      <c r="Z55" s="108"/>
      <c r="AA55" s="109"/>
      <c r="AB55" s="110"/>
      <c r="AC55" s="110"/>
      <c r="AD55" s="110"/>
      <c r="AE55" s="111"/>
      <c r="AF55" s="111"/>
      <c r="AG55" s="111"/>
    </row>
  </sheetData>
  <mergeCells count="32">
    <mergeCell ref="AZ3:BE3"/>
    <mergeCell ref="AN18:AS18"/>
    <mergeCell ref="AZ18:BE18"/>
    <mergeCell ref="D32:I32"/>
    <mergeCell ref="D47:I47"/>
    <mergeCell ref="P32:U32"/>
    <mergeCell ref="AB32:AG32"/>
    <mergeCell ref="P47:U47"/>
    <mergeCell ref="AB47:AG47"/>
    <mergeCell ref="P3:U3"/>
    <mergeCell ref="P18:U18"/>
    <mergeCell ref="AB3:AG3"/>
    <mergeCell ref="AB18:AG18"/>
    <mergeCell ref="AN3:AS3"/>
    <mergeCell ref="AL17:AM17"/>
    <mergeCell ref="AX17:AY17"/>
    <mergeCell ref="B46:C46"/>
    <mergeCell ref="N46:O46"/>
    <mergeCell ref="Z46:AA46"/>
    <mergeCell ref="AX2:AY2"/>
    <mergeCell ref="N17:O17"/>
    <mergeCell ref="Z17:AA17"/>
    <mergeCell ref="B31:C31"/>
    <mergeCell ref="N31:O31"/>
    <mergeCell ref="Z31:AA31"/>
    <mergeCell ref="B2:C2"/>
    <mergeCell ref="B17:C17"/>
    <mergeCell ref="N2:O2"/>
    <mergeCell ref="Z2:AA2"/>
    <mergeCell ref="AL2:AM2"/>
    <mergeCell ref="D3:I3"/>
    <mergeCell ref="D18:I1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E55"/>
  <sheetViews>
    <sheetView workbookViewId="0">
      <selection activeCell="D13" sqref="D13"/>
    </sheetView>
  </sheetViews>
  <sheetFormatPr defaultRowHeight="15" x14ac:dyDescent="0.25"/>
  <cols>
    <col min="3" max="3" width="12.140625" customWidth="1"/>
    <col min="4" max="4" width="9.5703125" bestFit="1" customWidth="1"/>
    <col min="5" max="6" width="9.5703125" customWidth="1"/>
    <col min="10" max="13" width="3.140625" customWidth="1"/>
    <col min="14" max="14" width="10.7109375" customWidth="1"/>
    <col min="15" max="15" width="11.140625" customWidth="1"/>
    <col min="22" max="25" width="3.140625" customWidth="1"/>
    <col min="26" max="26" width="9.85546875" customWidth="1"/>
    <col min="27" max="27" width="11.42578125" customWidth="1"/>
    <col min="34" max="37" width="3.140625" customWidth="1"/>
    <col min="38" max="38" width="10.5703125" customWidth="1"/>
    <col min="39" max="39" width="11.85546875" customWidth="1"/>
    <col min="46" max="49" width="3.140625" customWidth="1"/>
    <col min="50" max="50" width="12" customWidth="1"/>
    <col min="51" max="51" width="10.7109375" customWidth="1"/>
  </cols>
  <sheetData>
    <row r="2" spans="2:57" ht="24" customHeight="1" x14ac:dyDescent="0.25">
      <c r="B2" s="177" t="s">
        <v>82</v>
      </c>
      <c r="C2" s="178"/>
      <c r="D2" s="20" t="s">
        <v>88</v>
      </c>
      <c r="E2" s="20"/>
      <c r="F2" s="20"/>
      <c r="G2" s="1"/>
      <c r="H2" s="1"/>
      <c r="I2" s="1"/>
      <c r="N2" s="177" t="s">
        <v>75</v>
      </c>
      <c r="O2" s="178"/>
      <c r="P2" s="20" t="s">
        <v>88</v>
      </c>
      <c r="Q2" s="20"/>
      <c r="R2" s="20"/>
      <c r="S2" s="1"/>
      <c r="T2" s="1"/>
      <c r="U2" s="1"/>
      <c r="Z2" s="177" t="s">
        <v>76</v>
      </c>
      <c r="AA2" s="178"/>
      <c r="AB2" s="20" t="s">
        <v>88</v>
      </c>
      <c r="AC2" s="20"/>
      <c r="AD2" s="20"/>
      <c r="AE2" s="1"/>
      <c r="AF2" s="1"/>
      <c r="AG2" s="1"/>
      <c r="AL2" s="177" t="s">
        <v>77</v>
      </c>
      <c r="AM2" s="178"/>
      <c r="AN2" s="20" t="s">
        <v>88</v>
      </c>
      <c r="AO2" s="20"/>
      <c r="AP2" s="20"/>
      <c r="AQ2" s="1"/>
      <c r="AR2" s="1"/>
      <c r="AS2" s="1"/>
      <c r="AX2" s="177" t="s">
        <v>78</v>
      </c>
      <c r="AY2" s="178"/>
      <c r="AZ2" s="20" t="s">
        <v>88</v>
      </c>
      <c r="BA2" s="20"/>
      <c r="BB2" s="20"/>
      <c r="BC2" s="1"/>
      <c r="BD2" s="1"/>
      <c r="BE2" s="1"/>
    </row>
    <row r="3" spans="2:57" x14ac:dyDescent="0.25">
      <c r="B3" s="2"/>
      <c r="C3" s="3"/>
      <c r="D3" s="181"/>
      <c r="E3" s="181"/>
      <c r="F3" s="181"/>
      <c r="G3" s="181"/>
      <c r="H3" s="181"/>
      <c r="I3" s="182"/>
      <c r="N3" s="2"/>
      <c r="O3" s="3"/>
      <c r="P3" s="181"/>
      <c r="Q3" s="181"/>
      <c r="R3" s="181"/>
      <c r="S3" s="181"/>
      <c r="T3" s="181"/>
      <c r="U3" s="182"/>
      <c r="Z3" s="2"/>
      <c r="AA3" s="3"/>
      <c r="AB3" s="181"/>
      <c r="AC3" s="181"/>
      <c r="AD3" s="181"/>
      <c r="AE3" s="181"/>
      <c r="AF3" s="181"/>
      <c r="AG3" s="182"/>
      <c r="AL3" s="2"/>
      <c r="AM3" s="3"/>
      <c r="AN3" s="181"/>
      <c r="AO3" s="181"/>
      <c r="AP3" s="181"/>
      <c r="AQ3" s="181"/>
      <c r="AR3" s="181"/>
      <c r="AS3" s="182"/>
      <c r="AX3" s="2"/>
      <c r="AY3" s="3"/>
      <c r="AZ3" s="181"/>
      <c r="BA3" s="181"/>
      <c r="BB3" s="181"/>
      <c r="BC3" s="181"/>
      <c r="BD3" s="181"/>
      <c r="BE3" s="182"/>
    </row>
    <row r="4" spans="2:57" x14ac:dyDescent="0.25">
      <c r="B4" s="4"/>
      <c r="C4" s="5"/>
      <c r="D4" s="6" t="s">
        <v>0</v>
      </c>
      <c r="E4" s="6" t="s">
        <v>72</v>
      </c>
      <c r="F4" s="6" t="s">
        <v>74</v>
      </c>
      <c r="G4" s="24" t="s">
        <v>1</v>
      </c>
      <c r="H4" s="25" t="s">
        <v>2</v>
      </c>
      <c r="I4" s="24" t="s">
        <v>1</v>
      </c>
      <c r="N4" s="4"/>
      <c r="O4" s="5"/>
      <c r="P4" s="6" t="s">
        <v>0</v>
      </c>
      <c r="Q4" s="6" t="s">
        <v>72</v>
      </c>
      <c r="R4" s="6" t="s">
        <v>74</v>
      </c>
      <c r="S4" s="24" t="s">
        <v>1</v>
      </c>
      <c r="T4" s="25" t="s">
        <v>2</v>
      </c>
      <c r="U4" s="24" t="s">
        <v>1</v>
      </c>
      <c r="Z4" s="4"/>
      <c r="AA4" s="5"/>
      <c r="AB4" s="6" t="s">
        <v>0</v>
      </c>
      <c r="AC4" s="6" t="s">
        <v>72</v>
      </c>
      <c r="AD4" s="6" t="s">
        <v>74</v>
      </c>
      <c r="AE4" s="24" t="s">
        <v>1</v>
      </c>
      <c r="AF4" s="25" t="s">
        <v>2</v>
      </c>
      <c r="AG4" s="24" t="s">
        <v>1</v>
      </c>
      <c r="AL4" s="4"/>
      <c r="AM4" s="5"/>
      <c r="AN4" s="6" t="s">
        <v>0</v>
      </c>
      <c r="AO4" s="6" t="s">
        <v>72</v>
      </c>
      <c r="AP4" s="6" t="s">
        <v>74</v>
      </c>
      <c r="AQ4" s="24" t="s">
        <v>1</v>
      </c>
      <c r="AR4" s="25" t="s">
        <v>2</v>
      </c>
      <c r="AS4" s="24" t="s">
        <v>1</v>
      </c>
      <c r="AX4" s="4"/>
      <c r="AY4" s="5"/>
      <c r="AZ4" s="6" t="s">
        <v>0</v>
      </c>
      <c r="BA4" s="6" t="s">
        <v>72</v>
      </c>
      <c r="BB4" s="6" t="s">
        <v>74</v>
      </c>
      <c r="BC4" s="24" t="s">
        <v>1</v>
      </c>
      <c r="BD4" s="25" t="s">
        <v>2</v>
      </c>
      <c r="BE4" s="24" t="s">
        <v>1</v>
      </c>
    </row>
    <row r="5" spans="2:57" x14ac:dyDescent="0.25">
      <c r="B5" s="7" t="s">
        <v>3</v>
      </c>
      <c r="C5" s="8" t="s">
        <v>9</v>
      </c>
      <c r="D5" s="9" t="s">
        <v>4</v>
      </c>
      <c r="E5" s="9" t="s">
        <v>73</v>
      </c>
      <c r="F5" s="9" t="s">
        <v>73</v>
      </c>
      <c r="G5" s="26" t="s">
        <v>5</v>
      </c>
      <c r="H5" s="26" t="s">
        <v>6</v>
      </c>
      <c r="I5" s="26" t="s">
        <v>7</v>
      </c>
      <c r="N5" s="7" t="s">
        <v>3</v>
      </c>
      <c r="O5" s="8" t="s">
        <v>9</v>
      </c>
      <c r="P5" s="9" t="s">
        <v>4</v>
      </c>
      <c r="Q5" s="9" t="s">
        <v>73</v>
      </c>
      <c r="R5" s="9" t="s">
        <v>73</v>
      </c>
      <c r="S5" s="26" t="s">
        <v>5</v>
      </c>
      <c r="T5" s="26" t="s">
        <v>6</v>
      </c>
      <c r="U5" s="26" t="s">
        <v>7</v>
      </c>
      <c r="Z5" s="7" t="s">
        <v>3</v>
      </c>
      <c r="AA5" s="8" t="s">
        <v>9</v>
      </c>
      <c r="AB5" s="9" t="s">
        <v>4</v>
      </c>
      <c r="AC5" s="9" t="s">
        <v>73</v>
      </c>
      <c r="AD5" s="9" t="s">
        <v>73</v>
      </c>
      <c r="AE5" s="26" t="s">
        <v>5</v>
      </c>
      <c r="AF5" s="26" t="s">
        <v>6</v>
      </c>
      <c r="AG5" s="26" t="s">
        <v>7</v>
      </c>
      <c r="AL5" s="7" t="s">
        <v>3</v>
      </c>
      <c r="AM5" s="8" t="s">
        <v>9</v>
      </c>
      <c r="AN5" s="9" t="s">
        <v>4</v>
      </c>
      <c r="AO5" s="9" t="s">
        <v>73</v>
      </c>
      <c r="AP5" s="9" t="s">
        <v>73</v>
      </c>
      <c r="AQ5" s="26" t="s">
        <v>5</v>
      </c>
      <c r="AR5" s="26" t="s">
        <v>6</v>
      </c>
      <c r="AS5" s="26" t="s">
        <v>7</v>
      </c>
      <c r="AX5" s="7" t="s">
        <v>3</v>
      </c>
      <c r="AY5" s="8" t="s">
        <v>9</v>
      </c>
      <c r="AZ5" s="9" t="s">
        <v>4</v>
      </c>
      <c r="BA5" s="9" t="s">
        <v>73</v>
      </c>
      <c r="BB5" s="9" t="s">
        <v>73</v>
      </c>
      <c r="BC5" s="26" t="s">
        <v>5</v>
      </c>
      <c r="BD5" s="26" t="s">
        <v>6</v>
      </c>
      <c r="BE5" s="26" t="s">
        <v>7</v>
      </c>
    </row>
    <row r="6" spans="2:57" x14ac:dyDescent="0.25">
      <c r="B6" s="10" t="s">
        <v>8</v>
      </c>
      <c r="C6" s="11"/>
      <c r="D6" s="6"/>
      <c r="E6" s="6"/>
      <c r="F6" s="6"/>
      <c r="G6" s="24"/>
      <c r="H6" s="24"/>
      <c r="I6" s="24"/>
      <c r="N6" s="10" t="s">
        <v>8</v>
      </c>
      <c r="O6" s="11"/>
      <c r="P6" s="6"/>
      <c r="Q6" s="6"/>
      <c r="R6" s="6"/>
      <c r="S6" s="24"/>
      <c r="T6" s="24"/>
      <c r="U6" s="24"/>
      <c r="Z6" s="10" t="s">
        <v>8</v>
      </c>
      <c r="AA6" s="11"/>
      <c r="AB6" s="6"/>
      <c r="AC6" s="6"/>
      <c r="AD6" s="6"/>
      <c r="AE6" s="24"/>
      <c r="AF6" s="24"/>
      <c r="AG6" s="24"/>
      <c r="AL6" s="10" t="s">
        <v>8</v>
      </c>
      <c r="AM6" s="11"/>
      <c r="AN6" s="6"/>
      <c r="AO6" s="6"/>
      <c r="AP6" s="6"/>
      <c r="AQ6" s="24"/>
      <c r="AR6" s="24"/>
      <c r="AS6" s="24"/>
      <c r="AX6" s="10" t="s">
        <v>8</v>
      </c>
      <c r="AY6" s="11"/>
      <c r="AZ6" s="6"/>
      <c r="BA6" s="6"/>
      <c r="BB6" s="6"/>
      <c r="BC6" s="24"/>
      <c r="BD6" s="24"/>
      <c r="BE6" s="24"/>
    </row>
    <row r="7" spans="2:57" x14ac:dyDescent="0.25">
      <c r="B7" s="13">
        <v>0</v>
      </c>
      <c r="C7" s="14" t="s">
        <v>81</v>
      </c>
      <c r="D7" s="15"/>
      <c r="E7" s="15"/>
      <c r="F7" s="15"/>
      <c r="G7" s="27"/>
      <c r="H7" s="27"/>
      <c r="I7" s="27"/>
      <c r="N7" s="13">
        <v>0</v>
      </c>
      <c r="O7" s="14" t="s">
        <v>81</v>
      </c>
      <c r="P7" s="15"/>
      <c r="Q7" s="15"/>
      <c r="R7" s="15"/>
      <c r="S7" s="27"/>
      <c r="T7" s="27"/>
      <c r="U7" s="27"/>
      <c r="Z7" s="13">
        <v>0</v>
      </c>
      <c r="AA7" s="14" t="s">
        <v>81</v>
      </c>
      <c r="AB7" s="15"/>
      <c r="AC7" s="15"/>
      <c r="AD7" s="15"/>
      <c r="AE7" s="27"/>
      <c r="AF7" s="27"/>
      <c r="AG7" s="27"/>
      <c r="AL7" s="13">
        <v>0</v>
      </c>
      <c r="AM7" s="14" t="s">
        <v>81</v>
      </c>
      <c r="AN7" s="15"/>
      <c r="AO7" s="15"/>
      <c r="AP7" s="15"/>
      <c r="AQ7" s="27"/>
      <c r="AR7" s="27"/>
      <c r="AS7" s="27"/>
      <c r="AX7" s="13">
        <v>0</v>
      </c>
      <c r="AY7" s="14" t="s">
        <v>81</v>
      </c>
      <c r="AZ7" s="15"/>
      <c r="BA7" s="15"/>
      <c r="BB7" s="15"/>
      <c r="BC7" s="27"/>
      <c r="BD7" s="27"/>
      <c r="BE7" s="27"/>
    </row>
    <row r="8" spans="2:57" x14ac:dyDescent="0.25">
      <c r="B8" s="21">
        <v>1</v>
      </c>
      <c r="C8" s="22" t="s">
        <v>62</v>
      </c>
      <c r="D8" s="23">
        <v>-233.46485763922411</v>
      </c>
      <c r="E8" s="99">
        <v>10361</v>
      </c>
      <c r="F8" s="99">
        <v>7352</v>
      </c>
      <c r="G8" s="120">
        <v>0.52485281343499657</v>
      </c>
      <c r="H8" s="121">
        <f ca="1">(E8-F8)/E8</f>
        <v>0.29041598301322269</v>
      </c>
      <c r="I8" s="121">
        <v>0.18473120355178071</v>
      </c>
      <c r="N8" s="21">
        <v>1</v>
      </c>
      <c r="O8" s="22" t="s">
        <v>62</v>
      </c>
      <c r="P8" s="23">
        <v>-295.59793199419187</v>
      </c>
      <c r="Q8" s="99">
        <v>8264</v>
      </c>
      <c r="R8" s="99">
        <v>6993</v>
      </c>
      <c r="S8" s="120">
        <v>0.64254598257502415</v>
      </c>
      <c r="T8" s="121">
        <f ca="1">(Q8-R8)/Q8</f>
        <v>0.15379961277831558</v>
      </c>
      <c r="U8" s="121">
        <v>0.20365440464666021</v>
      </c>
      <c r="Z8" s="21">
        <v>1</v>
      </c>
      <c r="AA8" s="22" t="s">
        <v>62</v>
      </c>
      <c r="AB8" s="23">
        <v>54.451964564877542</v>
      </c>
      <c r="AC8" s="99">
        <v>1919</v>
      </c>
      <c r="AD8" s="99">
        <v>244</v>
      </c>
      <c r="AE8" s="120">
        <v>1.9280875455966649E-2</v>
      </c>
      <c r="AF8" s="121">
        <f ca="1">(AC8-AD8)/AC8</f>
        <v>0.87285044293903069</v>
      </c>
      <c r="AG8" s="121">
        <v>0.10786868160500261</v>
      </c>
      <c r="AL8" s="21">
        <v>1</v>
      </c>
      <c r="AM8" s="22" t="s">
        <v>62</v>
      </c>
      <c r="AN8" s="23">
        <v>-560.83131578947348</v>
      </c>
      <c r="AO8" s="141">
        <v>152</v>
      </c>
      <c r="AP8" s="141">
        <v>113</v>
      </c>
      <c r="AQ8" s="120">
        <v>0.59868421052631582</v>
      </c>
      <c r="AR8" s="121">
        <f ca="1">(AO8-AP8)/AO8</f>
        <v>0.25657894736842107</v>
      </c>
      <c r="AS8" s="121">
        <v>0.14473684210526316</v>
      </c>
      <c r="AX8" s="21">
        <v>1</v>
      </c>
      <c r="AY8" s="22" t="s">
        <v>62</v>
      </c>
      <c r="AZ8" s="23">
        <v>178.65230769230769</v>
      </c>
      <c r="BA8" s="141">
        <v>26</v>
      </c>
      <c r="BB8" s="141">
        <v>2</v>
      </c>
      <c r="BC8" s="120">
        <v>0</v>
      </c>
      <c r="BD8" s="121">
        <f ca="1">(BA8-BB8)/BA8</f>
        <v>0.92307692307692313</v>
      </c>
      <c r="BE8" s="121">
        <v>7.6923076923076927E-2</v>
      </c>
    </row>
    <row r="9" spans="2:57" x14ac:dyDescent="0.25">
      <c r="B9" s="21">
        <v>2</v>
      </c>
      <c r="C9" s="22" t="s">
        <v>63</v>
      </c>
      <c r="D9" s="23">
        <v>-184.82961104140529</v>
      </c>
      <c r="E9" s="99">
        <v>10361</v>
      </c>
      <c r="F9" s="99">
        <v>7653</v>
      </c>
      <c r="G9" s="121">
        <v>0.4937747321687096</v>
      </c>
      <c r="H9" s="121">
        <f t="shared" ref="H9:H11" ca="1" si="0">(E9-F9)/E9</f>
        <v>0.26136473313386738</v>
      </c>
      <c r="I9" s="121">
        <v>0.24486053469742303</v>
      </c>
      <c r="N9" s="21">
        <v>2</v>
      </c>
      <c r="O9" s="22" t="s">
        <v>63</v>
      </c>
      <c r="P9" s="23">
        <v>-241.41824540174278</v>
      </c>
      <c r="Q9" s="99">
        <v>8264</v>
      </c>
      <c r="R9" s="99">
        <v>7264</v>
      </c>
      <c r="S9" s="121">
        <v>0.60370280735721205</v>
      </c>
      <c r="T9" s="121">
        <f t="shared" ref="T9:T11" ca="1" si="1">(Q9-R9)/Q9</f>
        <v>0.12100677637947725</v>
      </c>
      <c r="U9" s="121">
        <v>0.27529041626331074</v>
      </c>
      <c r="Z9" s="21">
        <v>2</v>
      </c>
      <c r="AA9" s="22" t="s">
        <v>63</v>
      </c>
      <c r="AB9" s="23">
        <v>80.097780093798846</v>
      </c>
      <c r="AC9" s="114">
        <v>1919</v>
      </c>
      <c r="AD9" s="114">
        <v>270</v>
      </c>
      <c r="AE9" s="121">
        <v>2.0323084940072955E-2</v>
      </c>
      <c r="AF9" s="121">
        <f t="shared" ref="AF9:AF11" ca="1" si="2">(AC9-AD9)/AC9</f>
        <v>0.85930171964564872</v>
      </c>
      <c r="AG9" s="121">
        <v>0.12037519541427827</v>
      </c>
      <c r="AL9" s="21">
        <v>2</v>
      </c>
      <c r="AM9" s="22" t="s">
        <v>63</v>
      </c>
      <c r="AN9" s="23">
        <v>-515.60111842105255</v>
      </c>
      <c r="AO9" s="142">
        <v>152</v>
      </c>
      <c r="AP9" s="142">
        <v>117</v>
      </c>
      <c r="AQ9" s="121">
        <v>0.57894736842105265</v>
      </c>
      <c r="AR9" s="121">
        <f t="shared" ref="AR9:AR11" ca="1" si="3">(AO9-AP9)/AO9</f>
        <v>0.23026315789473684</v>
      </c>
      <c r="AS9" s="121">
        <v>0.19078947368421054</v>
      </c>
      <c r="AX9" s="21">
        <v>2</v>
      </c>
      <c r="AY9" s="22" t="s">
        <v>63</v>
      </c>
      <c r="AZ9" s="23">
        <v>181.71192307692309</v>
      </c>
      <c r="BA9" s="142">
        <v>26</v>
      </c>
      <c r="BB9" s="142">
        <v>2</v>
      </c>
      <c r="BC9" s="121">
        <v>0</v>
      </c>
      <c r="BD9" s="121">
        <f t="shared" ref="BD9:BD11" ca="1" si="4">(BA9-BB9)/BA9</f>
        <v>0.92307692307692313</v>
      </c>
      <c r="BE9" s="121">
        <v>7.6923076923076927E-2</v>
      </c>
    </row>
    <row r="10" spans="2:57" x14ac:dyDescent="0.25">
      <c r="B10" s="13">
        <v>3</v>
      </c>
      <c r="C10" s="14" t="s">
        <v>64</v>
      </c>
      <c r="D10" s="16">
        <v>-156.09098060032861</v>
      </c>
      <c r="E10" s="99">
        <v>10361</v>
      </c>
      <c r="F10" s="99">
        <v>8755</v>
      </c>
      <c r="G10" s="121">
        <v>0.5064182993919506</v>
      </c>
      <c r="H10" s="121">
        <f t="shared" ca="1" si="0"/>
        <v>0.15500434321011486</v>
      </c>
      <c r="I10" s="121">
        <v>0.33857735739793454</v>
      </c>
      <c r="N10" s="13">
        <v>3</v>
      </c>
      <c r="O10" s="14" t="s">
        <v>64</v>
      </c>
      <c r="P10" s="16">
        <v>-228.08775048402708</v>
      </c>
      <c r="Q10" s="99">
        <v>8264</v>
      </c>
      <c r="R10" s="99">
        <v>7763</v>
      </c>
      <c r="S10" s="121">
        <v>0.60418683446272992</v>
      </c>
      <c r="T10" s="121">
        <f t="shared" ca="1" si="1"/>
        <v>6.06243949661181E-2</v>
      </c>
      <c r="U10" s="121">
        <v>0.33518877057115198</v>
      </c>
      <c r="Z10" s="13">
        <v>3</v>
      </c>
      <c r="AA10" s="14" t="s">
        <v>64</v>
      </c>
      <c r="AB10" s="16">
        <v>181.9517509119334</v>
      </c>
      <c r="AC10" s="115">
        <v>1919</v>
      </c>
      <c r="AD10" s="115">
        <v>865</v>
      </c>
      <c r="AE10" s="121">
        <v>8.4940072954663881E-2</v>
      </c>
      <c r="AF10" s="121">
        <f t="shared" ca="1" si="2"/>
        <v>0.54924439812402293</v>
      </c>
      <c r="AG10" s="121">
        <v>0.36581552892131319</v>
      </c>
      <c r="AL10" s="13">
        <v>3</v>
      </c>
      <c r="AM10" s="14" t="s">
        <v>64</v>
      </c>
      <c r="AN10" s="16">
        <v>-564.42796052631559</v>
      </c>
      <c r="AO10" s="143">
        <v>152</v>
      </c>
      <c r="AP10" s="143">
        <v>124</v>
      </c>
      <c r="AQ10" s="121">
        <v>0.59210526315789469</v>
      </c>
      <c r="AR10" s="121">
        <f t="shared" ca="1" si="3"/>
        <v>0.18421052631578946</v>
      </c>
      <c r="AS10" s="121">
        <v>0.22368421052631579</v>
      </c>
      <c r="AX10" s="13">
        <v>3</v>
      </c>
      <c r="AY10" s="14" t="s">
        <v>64</v>
      </c>
      <c r="AZ10" s="16">
        <v>164.85230769230773</v>
      </c>
      <c r="BA10" s="143">
        <v>26</v>
      </c>
      <c r="BB10" s="143">
        <v>3</v>
      </c>
      <c r="BC10" s="121">
        <v>3.8461538461538464E-2</v>
      </c>
      <c r="BD10" s="121">
        <f t="shared" ca="1" si="4"/>
        <v>0.88461538461538458</v>
      </c>
      <c r="BE10" s="121">
        <v>7.6923076923076927E-2</v>
      </c>
    </row>
    <row r="11" spans="2:57" x14ac:dyDescent="0.25">
      <c r="B11" s="17">
        <v>4</v>
      </c>
      <c r="C11" s="18" t="s">
        <v>65</v>
      </c>
      <c r="D11" s="19">
        <v>-267.27104430074291</v>
      </c>
      <c r="E11" s="112">
        <v>10361</v>
      </c>
      <c r="F11" s="112">
        <v>9142</v>
      </c>
      <c r="G11" s="122">
        <v>0.56442428337033101</v>
      </c>
      <c r="H11" s="122">
        <f t="shared" ca="1" si="0"/>
        <v>0.29041598301322269</v>
      </c>
      <c r="I11" s="122">
        <v>0.31792298040729661</v>
      </c>
      <c r="N11" s="17">
        <v>4</v>
      </c>
      <c r="O11" s="18" t="s">
        <v>65</v>
      </c>
      <c r="P11" s="113">
        <v>-363.478207889641</v>
      </c>
      <c r="Q11" s="112">
        <v>8264</v>
      </c>
      <c r="R11" s="112">
        <v>7927</v>
      </c>
      <c r="S11" s="122">
        <v>0.65549370764762827</v>
      </c>
      <c r="T11" s="122">
        <f t="shared" ca="1" si="1"/>
        <v>0.15379961277831558</v>
      </c>
      <c r="U11" s="122">
        <v>0.30372700871248792</v>
      </c>
      <c r="Z11" s="17">
        <v>4</v>
      </c>
      <c r="AA11" s="18" t="s">
        <v>65</v>
      </c>
      <c r="AB11" s="19">
        <v>103.23007295466385</v>
      </c>
      <c r="AC11" s="116">
        <v>1919</v>
      </c>
      <c r="AD11" s="116">
        <v>1069</v>
      </c>
      <c r="AE11" s="122">
        <v>0.17509119332985931</v>
      </c>
      <c r="AF11" s="122">
        <f t="shared" ca="1" si="2"/>
        <v>0.87285044293903069</v>
      </c>
      <c r="AG11" s="122">
        <v>0.3819697759249609</v>
      </c>
      <c r="AL11" s="17">
        <v>4</v>
      </c>
      <c r="AM11" s="18" t="s">
        <v>65</v>
      </c>
      <c r="AN11" s="19">
        <v>210.5007236842105</v>
      </c>
      <c r="AO11" s="144">
        <v>152</v>
      </c>
      <c r="AP11" s="144">
        <v>140</v>
      </c>
      <c r="AQ11" s="122">
        <v>0.61184210526315785</v>
      </c>
      <c r="AR11" s="122">
        <f t="shared" ca="1" si="3"/>
        <v>7.8947368421052627E-2</v>
      </c>
      <c r="AS11" s="122">
        <v>0.30921052631578949</v>
      </c>
      <c r="AX11" s="17">
        <v>4</v>
      </c>
      <c r="AY11" s="18" t="s">
        <v>65</v>
      </c>
      <c r="AZ11" s="19">
        <v>172.84615384615387</v>
      </c>
      <c r="BA11" s="144">
        <v>26</v>
      </c>
      <c r="BB11" s="144">
        <v>6</v>
      </c>
      <c r="BC11" s="122">
        <v>7.6923076923076927E-2</v>
      </c>
      <c r="BD11" s="122">
        <f t="shared" ca="1" si="4"/>
        <v>0.76923076923076927</v>
      </c>
      <c r="BE11" s="122">
        <v>0.15384615384615385</v>
      </c>
    </row>
    <row r="17" spans="2:57" ht="26.25" customHeight="1" x14ac:dyDescent="0.25">
      <c r="B17" s="177" t="s">
        <v>83</v>
      </c>
      <c r="C17" s="178"/>
      <c r="D17" s="20" t="str">
        <f>D2</f>
        <v>Scenario 24 (D2, D4, D5, D8)</v>
      </c>
      <c r="E17" s="20"/>
      <c r="F17" s="20"/>
      <c r="G17" s="1"/>
      <c r="H17" s="1"/>
      <c r="I17" s="1"/>
      <c r="N17" s="177" t="s">
        <v>79</v>
      </c>
      <c r="O17" s="178"/>
      <c r="P17" s="20" t="s">
        <v>88</v>
      </c>
      <c r="Q17" s="20"/>
      <c r="R17" s="20"/>
      <c r="S17" s="1"/>
      <c r="T17" s="1"/>
      <c r="U17" s="1"/>
      <c r="Z17" s="177" t="s">
        <v>80</v>
      </c>
      <c r="AA17" s="178"/>
      <c r="AB17" s="20" t="s">
        <v>88</v>
      </c>
      <c r="AC17" s="20"/>
      <c r="AD17" s="20"/>
      <c r="AE17" s="1"/>
      <c r="AF17" s="1"/>
      <c r="AG17" s="1"/>
      <c r="AL17" s="177" t="s">
        <v>101</v>
      </c>
      <c r="AM17" s="178"/>
      <c r="AN17" s="20" t="s">
        <v>88</v>
      </c>
      <c r="AO17" s="20"/>
      <c r="AP17" s="20"/>
      <c r="AQ17" s="1"/>
      <c r="AR17" s="1"/>
      <c r="AS17" s="1"/>
      <c r="AX17" s="177" t="s">
        <v>102</v>
      </c>
      <c r="AY17" s="178"/>
      <c r="AZ17" s="20" t="s">
        <v>88</v>
      </c>
      <c r="BA17" s="20"/>
      <c r="BB17" s="20"/>
      <c r="BC17" s="1"/>
      <c r="BD17" s="1"/>
      <c r="BE17" s="1"/>
    </row>
    <row r="18" spans="2:57" x14ac:dyDescent="0.25">
      <c r="B18" s="2"/>
      <c r="C18" s="3"/>
      <c r="D18" s="181"/>
      <c r="E18" s="181"/>
      <c r="F18" s="181"/>
      <c r="G18" s="181"/>
      <c r="H18" s="181"/>
      <c r="I18" s="182"/>
      <c r="N18" s="2"/>
      <c r="O18" s="3"/>
      <c r="P18" s="181"/>
      <c r="Q18" s="181"/>
      <c r="R18" s="181"/>
      <c r="S18" s="181"/>
      <c r="T18" s="181"/>
      <c r="U18" s="182"/>
      <c r="Z18" s="2"/>
      <c r="AA18" s="3"/>
      <c r="AB18" s="181"/>
      <c r="AC18" s="181"/>
      <c r="AD18" s="181"/>
      <c r="AE18" s="181"/>
      <c r="AF18" s="181"/>
      <c r="AG18" s="182"/>
      <c r="AL18" s="2"/>
      <c r="AM18" s="3"/>
      <c r="AN18" s="181"/>
      <c r="AO18" s="181"/>
      <c r="AP18" s="181"/>
      <c r="AQ18" s="181"/>
      <c r="AR18" s="181"/>
      <c r="AS18" s="182"/>
      <c r="AX18" s="2"/>
      <c r="AY18" s="3"/>
      <c r="AZ18" s="181"/>
      <c r="BA18" s="181"/>
      <c r="BB18" s="181"/>
      <c r="BC18" s="181"/>
      <c r="BD18" s="181"/>
      <c r="BE18" s="182"/>
    </row>
    <row r="19" spans="2:57" x14ac:dyDescent="0.25">
      <c r="B19" s="4"/>
      <c r="C19" s="5"/>
      <c r="D19" s="6" t="s">
        <v>0</v>
      </c>
      <c r="E19" s="6" t="s">
        <v>72</v>
      </c>
      <c r="F19" s="6" t="s">
        <v>74</v>
      </c>
      <c r="G19" s="24" t="s">
        <v>1</v>
      </c>
      <c r="H19" s="25" t="s">
        <v>2</v>
      </c>
      <c r="I19" s="24" t="s">
        <v>1</v>
      </c>
      <c r="N19" s="4"/>
      <c r="O19" s="5"/>
      <c r="P19" s="6" t="s">
        <v>0</v>
      </c>
      <c r="Q19" s="6" t="s">
        <v>72</v>
      </c>
      <c r="R19" s="6" t="s">
        <v>74</v>
      </c>
      <c r="S19" s="24" t="s">
        <v>1</v>
      </c>
      <c r="T19" s="25" t="s">
        <v>2</v>
      </c>
      <c r="U19" s="24" t="s">
        <v>1</v>
      </c>
      <c r="Z19" s="4"/>
      <c r="AA19" s="5"/>
      <c r="AB19" s="6" t="s">
        <v>0</v>
      </c>
      <c r="AC19" s="6" t="s">
        <v>72</v>
      </c>
      <c r="AD19" s="6" t="s">
        <v>74</v>
      </c>
      <c r="AE19" s="24" t="s">
        <v>1</v>
      </c>
      <c r="AF19" s="25" t="s">
        <v>2</v>
      </c>
      <c r="AG19" s="24" t="s">
        <v>1</v>
      </c>
      <c r="AL19" s="4"/>
      <c r="AM19" s="5"/>
      <c r="AN19" s="6" t="s">
        <v>0</v>
      </c>
      <c r="AO19" s="6" t="s">
        <v>72</v>
      </c>
      <c r="AP19" s="6" t="s">
        <v>74</v>
      </c>
      <c r="AQ19" s="24" t="s">
        <v>1</v>
      </c>
      <c r="AR19" s="25" t="s">
        <v>2</v>
      </c>
      <c r="AS19" s="24" t="s">
        <v>1</v>
      </c>
      <c r="AX19" s="4"/>
      <c r="AY19" s="5"/>
      <c r="AZ19" s="6" t="s">
        <v>0</v>
      </c>
      <c r="BA19" s="6" t="s">
        <v>72</v>
      </c>
      <c r="BB19" s="6" t="s">
        <v>74</v>
      </c>
      <c r="BC19" s="24" t="s">
        <v>1</v>
      </c>
      <c r="BD19" s="25" t="s">
        <v>2</v>
      </c>
      <c r="BE19" s="24" t="s">
        <v>1</v>
      </c>
    </row>
    <row r="20" spans="2:57" x14ac:dyDescent="0.25">
      <c r="B20" s="7" t="s">
        <v>3</v>
      </c>
      <c r="C20" s="8" t="s">
        <v>9</v>
      </c>
      <c r="D20" s="9" t="s">
        <v>4</v>
      </c>
      <c r="E20" s="9" t="s">
        <v>73</v>
      </c>
      <c r="F20" s="9" t="s">
        <v>73</v>
      </c>
      <c r="G20" s="26" t="s">
        <v>5</v>
      </c>
      <c r="H20" s="26" t="s">
        <v>6</v>
      </c>
      <c r="I20" s="26" t="s">
        <v>7</v>
      </c>
      <c r="N20" s="7" t="s">
        <v>3</v>
      </c>
      <c r="O20" s="8" t="s">
        <v>9</v>
      </c>
      <c r="P20" s="9" t="s">
        <v>4</v>
      </c>
      <c r="Q20" s="9" t="s">
        <v>73</v>
      </c>
      <c r="R20" s="9" t="s">
        <v>73</v>
      </c>
      <c r="S20" s="26" t="s">
        <v>5</v>
      </c>
      <c r="T20" s="26" t="s">
        <v>6</v>
      </c>
      <c r="U20" s="26" t="s">
        <v>7</v>
      </c>
      <c r="Z20" s="7" t="s">
        <v>3</v>
      </c>
      <c r="AA20" s="8" t="s">
        <v>9</v>
      </c>
      <c r="AB20" s="9" t="s">
        <v>4</v>
      </c>
      <c r="AC20" s="9" t="s">
        <v>73</v>
      </c>
      <c r="AD20" s="9" t="s">
        <v>73</v>
      </c>
      <c r="AE20" s="26" t="s">
        <v>5</v>
      </c>
      <c r="AF20" s="26" t="s">
        <v>6</v>
      </c>
      <c r="AG20" s="26" t="s">
        <v>7</v>
      </c>
      <c r="AL20" s="7" t="s">
        <v>3</v>
      </c>
      <c r="AM20" s="8" t="s">
        <v>9</v>
      </c>
      <c r="AN20" s="9" t="s">
        <v>4</v>
      </c>
      <c r="AO20" s="9" t="s">
        <v>73</v>
      </c>
      <c r="AP20" s="9" t="s">
        <v>73</v>
      </c>
      <c r="AQ20" s="26" t="s">
        <v>5</v>
      </c>
      <c r="AR20" s="26" t="s">
        <v>6</v>
      </c>
      <c r="AS20" s="26" t="s">
        <v>7</v>
      </c>
      <c r="AX20" s="7" t="s">
        <v>3</v>
      </c>
      <c r="AY20" s="8" t="s">
        <v>9</v>
      </c>
      <c r="AZ20" s="9" t="s">
        <v>4</v>
      </c>
      <c r="BA20" s="9" t="s">
        <v>73</v>
      </c>
      <c r="BB20" s="9" t="s">
        <v>73</v>
      </c>
      <c r="BC20" s="26" t="s">
        <v>5</v>
      </c>
      <c r="BD20" s="26" t="s">
        <v>6</v>
      </c>
      <c r="BE20" s="26" t="s">
        <v>7</v>
      </c>
    </row>
    <row r="21" spans="2:57" x14ac:dyDescent="0.25">
      <c r="B21" s="10" t="s">
        <v>8</v>
      </c>
      <c r="C21" s="11"/>
      <c r="D21" s="6"/>
      <c r="E21" s="6"/>
      <c r="F21" s="6"/>
      <c r="G21" s="24"/>
      <c r="H21" s="24"/>
      <c r="I21" s="24"/>
      <c r="N21" s="10" t="s">
        <v>8</v>
      </c>
      <c r="O21" s="11"/>
      <c r="P21" s="6"/>
      <c r="Q21" s="6"/>
      <c r="R21" s="6"/>
      <c r="S21" s="24"/>
      <c r="T21" s="24"/>
      <c r="U21" s="24"/>
      <c r="Z21" s="10" t="s">
        <v>8</v>
      </c>
      <c r="AA21" s="11"/>
      <c r="AB21" s="6"/>
      <c r="AC21" s="6"/>
      <c r="AD21" s="6"/>
      <c r="AE21" s="24"/>
      <c r="AF21" s="24"/>
      <c r="AG21" s="24"/>
      <c r="AL21" s="10" t="s">
        <v>8</v>
      </c>
      <c r="AM21" s="11"/>
      <c r="AN21" s="6"/>
      <c r="AO21" s="6"/>
      <c r="AP21" s="6"/>
      <c r="AQ21" s="24"/>
      <c r="AR21" s="24"/>
      <c r="AS21" s="24"/>
      <c r="AX21" s="10" t="s">
        <v>8</v>
      </c>
      <c r="AY21" s="11"/>
      <c r="AZ21" s="6"/>
      <c r="BA21" s="6"/>
      <c r="BB21" s="6"/>
      <c r="BC21" s="24"/>
      <c r="BD21" s="24"/>
      <c r="BE21" s="24"/>
    </row>
    <row r="22" spans="2:57" x14ac:dyDescent="0.25">
      <c r="B22" s="13">
        <v>0</v>
      </c>
      <c r="C22" s="14" t="s">
        <v>81</v>
      </c>
      <c r="D22" s="15"/>
      <c r="E22" s="15"/>
      <c r="F22" s="15"/>
      <c r="G22" s="27"/>
      <c r="H22" s="27"/>
      <c r="I22" s="27"/>
      <c r="N22" s="13">
        <v>0</v>
      </c>
      <c r="O22" s="14" t="s">
        <v>81</v>
      </c>
      <c r="P22" s="15"/>
      <c r="Q22" s="15"/>
      <c r="R22" s="15"/>
      <c r="S22" s="27"/>
      <c r="T22" s="27"/>
      <c r="U22" s="27"/>
      <c r="Z22" s="13">
        <v>0</v>
      </c>
      <c r="AA22" s="14" t="s">
        <v>81</v>
      </c>
      <c r="AB22" s="15"/>
      <c r="AC22" s="15"/>
      <c r="AD22" s="15"/>
      <c r="AE22" s="27"/>
      <c r="AF22" s="27"/>
      <c r="AG22" s="27"/>
      <c r="AL22" s="13">
        <v>0</v>
      </c>
      <c r="AM22" s="14" t="s">
        <v>81</v>
      </c>
      <c r="AN22" s="15"/>
      <c r="AO22" s="15"/>
      <c r="AP22" s="15"/>
      <c r="AQ22" s="27"/>
      <c r="AR22" s="27"/>
      <c r="AS22" s="27"/>
      <c r="AX22" s="13">
        <v>0</v>
      </c>
      <c r="AY22" s="14" t="s">
        <v>81</v>
      </c>
      <c r="AZ22" s="15"/>
      <c r="BA22" s="15"/>
      <c r="BB22" s="15"/>
      <c r="BC22" s="27"/>
      <c r="BD22" s="27"/>
      <c r="BE22" s="27"/>
    </row>
    <row r="23" spans="2:57" x14ac:dyDescent="0.25">
      <c r="B23" s="21">
        <v>1</v>
      </c>
      <c r="C23" s="22" t="s">
        <v>62</v>
      </c>
      <c r="D23" s="23">
        <v>-362.07412765957417</v>
      </c>
      <c r="E23" s="99">
        <v>3290</v>
      </c>
      <c r="F23" s="99">
        <v>2406</v>
      </c>
      <c r="G23" s="120">
        <v>0.5787234042553191</v>
      </c>
      <c r="H23" s="121">
        <f ca="1">(E23-F23)/E23</f>
        <v>0.26869300911854105</v>
      </c>
      <c r="I23" s="121">
        <v>0.15258358662613983</v>
      </c>
      <c r="N23" s="21">
        <v>1</v>
      </c>
      <c r="O23" s="22" t="s">
        <v>62</v>
      </c>
      <c r="P23" s="23">
        <v>-449.35735984848463</v>
      </c>
      <c r="Q23" s="99">
        <v>2640</v>
      </c>
      <c r="R23" s="99">
        <v>2320</v>
      </c>
      <c r="S23" s="120">
        <v>0.70984848484848484</v>
      </c>
      <c r="T23" s="121">
        <f ca="1">(Q23-R23)/Q23</f>
        <v>0.12121212121212122</v>
      </c>
      <c r="U23" s="121">
        <v>0.16893939393939394</v>
      </c>
      <c r="Z23" s="21">
        <v>1</v>
      </c>
      <c r="AA23" s="22" t="s">
        <v>62</v>
      </c>
      <c r="AB23" s="23">
        <v>12.178366666666671</v>
      </c>
      <c r="AC23" s="99">
        <v>600</v>
      </c>
      <c r="AD23" s="99">
        <v>53</v>
      </c>
      <c r="AE23" s="120">
        <v>1.3333333333333334E-2</v>
      </c>
      <c r="AF23" s="121">
        <f ca="1">(AC23-AD23)/AC23</f>
        <v>0.91166666666666663</v>
      </c>
      <c r="AG23" s="121">
        <v>7.4999999999999997E-2</v>
      </c>
      <c r="AL23" s="21">
        <v>1</v>
      </c>
      <c r="AM23" s="22" t="s">
        <v>62</v>
      </c>
      <c r="AN23" s="23">
        <v>-265.81456521739142</v>
      </c>
      <c r="AO23" s="141">
        <v>46</v>
      </c>
      <c r="AP23" s="141">
        <v>33</v>
      </c>
      <c r="AQ23" s="120">
        <v>0.47826086956521741</v>
      </c>
      <c r="AR23" s="121">
        <f ca="1">(AO23-AP23)/AO23</f>
        <v>0.28260869565217389</v>
      </c>
      <c r="AS23" s="121">
        <v>0.2391304347826087</v>
      </c>
      <c r="AX23" s="21">
        <v>1</v>
      </c>
      <c r="AY23" s="22" t="s">
        <v>62</v>
      </c>
      <c r="AZ23" s="23">
        <v>0</v>
      </c>
      <c r="BA23" s="141">
        <v>4</v>
      </c>
      <c r="BB23" s="141">
        <v>0</v>
      </c>
      <c r="BC23" s="120">
        <v>0</v>
      </c>
      <c r="BD23" s="121">
        <f ca="1">(BA23-BB23)/BA23</f>
        <v>1</v>
      </c>
      <c r="BE23" s="121">
        <v>0</v>
      </c>
    </row>
    <row r="24" spans="2:57" x14ac:dyDescent="0.25">
      <c r="B24" s="21">
        <v>2</v>
      </c>
      <c r="C24" s="22" t="s">
        <v>63</v>
      </c>
      <c r="D24" s="23">
        <v>-330.39377811550162</v>
      </c>
      <c r="E24" s="114">
        <v>3290</v>
      </c>
      <c r="F24" s="114">
        <v>2445</v>
      </c>
      <c r="G24" s="121">
        <v>0.55045592705167168</v>
      </c>
      <c r="H24" s="121">
        <f t="shared" ref="H24:H26" ca="1" si="5">(E24-F24)/E24</f>
        <v>0.25683890577507601</v>
      </c>
      <c r="I24" s="121">
        <v>0.19270516717325228</v>
      </c>
      <c r="N24" s="21">
        <v>2</v>
      </c>
      <c r="O24" s="22" t="s">
        <v>63</v>
      </c>
      <c r="P24" s="23">
        <v>-411.48584848484836</v>
      </c>
      <c r="Q24" s="114">
        <v>2640</v>
      </c>
      <c r="R24" s="114">
        <v>2358</v>
      </c>
      <c r="S24" s="121">
        <v>0.67462121212121207</v>
      </c>
      <c r="T24" s="121">
        <f t="shared" ref="T24:T26" ca="1" si="6">(Q24-R24)/Q24</f>
        <v>0.10681818181818181</v>
      </c>
      <c r="U24" s="121">
        <v>0.21856060606060607</v>
      </c>
      <c r="Z24" s="21">
        <v>2</v>
      </c>
      <c r="AA24" s="22" t="s">
        <v>63</v>
      </c>
      <c r="AB24" s="23">
        <v>15.232716666666663</v>
      </c>
      <c r="AC24" s="114">
        <v>600</v>
      </c>
      <c r="AD24" s="114">
        <v>54</v>
      </c>
      <c r="AE24" s="121">
        <v>1.4999999999999999E-2</v>
      </c>
      <c r="AF24" s="121">
        <f t="shared" ref="AF24:AF26" ca="1" si="7">(AC24-AD24)/AC24</f>
        <v>0.91</v>
      </c>
      <c r="AG24" s="121">
        <v>7.4999999999999997E-2</v>
      </c>
      <c r="AL24" s="21">
        <v>2</v>
      </c>
      <c r="AM24" s="22" t="s">
        <v>63</v>
      </c>
      <c r="AN24" s="23">
        <v>-213.31565217391301</v>
      </c>
      <c r="AO24" s="142">
        <v>46</v>
      </c>
      <c r="AP24" s="142">
        <v>33</v>
      </c>
      <c r="AQ24" s="121">
        <v>0.45652173913043476</v>
      </c>
      <c r="AR24" s="121">
        <f t="shared" ref="AR24:AR26" ca="1" si="8">(AO24-AP24)/AO24</f>
        <v>0.28260869565217389</v>
      </c>
      <c r="AS24" s="121">
        <v>0.2608695652173913</v>
      </c>
      <c r="AX24" s="21">
        <v>2</v>
      </c>
      <c r="AY24" s="22" t="s">
        <v>63</v>
      </c>
      <c r="AZ24" s="23">
        <v>0</v>
      </c>
      <c r="BA24" s="142">
        <v>4</v>
      </c>
      <c r="BB24" s="142">
        <v>0</v>
      </c>
      <c r="BC24" s="121">
        <v>0</v>
      </c>
      <c r="BD24" s="121">
        <f t="shared" ref="BD24:BD26" ca="1" si="9">(BA24-BB24)/BA24</f>
        <v>1</v>
      </c>
      <c r="BE24" s="121">
        <v>0</v>
      </c>
    </row>
    <row r="25" spans="2:57" x14ac:dyDescent="0.25">
      <c r="B25" s="13">
        <v>3</v>
      </c>
      <c r="C25" s="14" t="s">
        <v>64</v>
      </c>
      <c r="D25" s="16">
        <v>-335.44644680851053</v>
      </c>
      <c r="E25" s="115">
        <v>3290</v>
      </c>
      <c r="F25" s="115">
        <v>2768</v>
      </c>
      <c r="G25" s="121">
        <v>0.56838905775075987</v>
      </c>
      <c r="H25" s="121">
        <f t="shared" ca="1" si="5"/>
        <v>0.15866261398176293</v>
      </c>
      <c r="I25" s="121">
        <v>0.27294832826747722</v>
      </c>
      <c r="N25" s="13">
        <v>3</v>
      </c>
      <c r="O25" s="14" t="s">
        <v>64</v>
      </c>
      <c r="P25" s="16">
        <v>-431.5641515151512</v>
      </c>
      <c r="Q25" s="115">
        <v>2640</v>
      </c>
      <c r="R25" s="115">
        <v>2463</v>
      </c>
      <c r="S25" s="121">
        <v>0.68371212121212122</v>
      </c>
      <c r="T25" s="121">
        <f t="shared" ca="1" si="6"/>
        <v>6.7045454545454547E-2</v>
      </c>
      <c r="U25" s="121">
        <v>0.24924242424242424</v>
      </c>
      <c r="Z25" s="13">
        <v>3</v>
      </c>
      <c r="AA25" s="14" t="s">
        <v>64</v>
      </c>
      <c r="AB25" s="16">
        <v>79.311716666666683</v>
      </c>
      <c r="AC25" s="115">
        <v>600</v>
      </c>
      <c r="AD25" s="115">
        <v>270</v>
      </c>
      <c r="AE25" s="121">
        <v>7.0000000000000007E-2</v>
      </c>
      <c r="AF25" s="121">
        <f t="shared" ca="1" si="7"/>
        <v>0.55000000000000004</v>
      </c>
      <c r="AG25" s="121">
        <v>0.38</v>
      </c>
      <c r="AL25" s="13">
        <v>3</v>
      </c>
      <c r="AM25" s="14" t="s">
        <v>64</v>
      </c>
      <c r="AN25" s="16">
        <v>-258.18434782608693</v>
      </c>
      <c r="AO25" s="143">
        <v>46</v>
      </c>
      <c r="AP25" s="143">
        <v>35</v>
      </c>
      <c r="AQ25" s="121">
        <v>0.5</v>
      </c>
      <c r="AR25" s="121">
        <f t="shared" ca="1" si="8"/>
        <v>0.2391304347826087</v>
      </c>
      <c r="AS25" s="121">
        <v>0.2608695652173913</v>
      </c>
      <c r="AX25" s="13">
        <v>3</v>
      </c>
      <c r="AY25" s="14" t="s">
        <v>64</v>
      </c>
      <c r="AZ25" s="16">
        <v>0</v>
      </c>
      <c r="BA25" s="143">
        <v>4</v>
      </c>
      <c r="BB25" s="143">
        <v>0</v>
      </c>
      <c r="BC25" s="121">
        <v>0</v>
      </c>
      <c r="BD25" s="121">
        <f t="shared" ca="1" si="9"/>
        <v>1</v>
      </c>
      <c r="BE25" s="121">
        <v>0</v>
      </c>
    </row>
    <row r="26" spans="2:57" x14ac:dyDescent="0.25">
      <c r="B26" s="17">
        <v>4</v>
      </c>
      <c r="C26" s="18" t="s">
        <v>65</v>
      </c>
      <c r="D26" s="19">
        <v>-486.02765045592758</v>
      </c>
      <c r="E26" s="116">
        <v>3290</v>
      </c>
      <c r="F26" s="116">
        <v>2909</v>
      </c>
      <c r="G26" s="122">
        <v>0.6331306990881459</v>
      </c>
      <c r="H26" s="122">
        <f t="shared" ca="1" si="5"/>
        <v>0.11580547112462006</v>
      </c>
      <c r="I26" s="122">
        <v>0.25106382978723402</v>
      </c>
      <c r="N26" s="17">
        <v>4</v>
      </c>
      <c r="O26" s="18" t="s">
        <v>65</v>
      </c>
      <c r="P26" s="19">
        <v>-591.79502272727359</v>
      </c>
      <c r="Q26" s="116">
        <v>2640</v>
      </c>
      <c r="R26" s="116">
        <v>2520</v>
      </c>
      <c r="S26" s="122">
        <v>0.73371212121212126</v>
      </c>
      <c r="T26" s="122">
        <f t="shared" ca="1" si="6"/>
        <v>4.5454545454545456E-2</v>
      </c>
      <c r="U26" s="122">
        <v>0.22083333333333333</v>
      </c>
      <c r="Z26" s="17">
        <v>4</v>
      </c>
      <c r="AA26" s="18" t="s">
        <v>65</v>
      </c>
      <c r="AB26" s="19">
        <v>-112.89001666666661</v>
      </c>
      <c r="AC26" s="116">
        <v>600</v>
      </c>
      <c r="AD26" s="116">
        <v>345</v>
      </c>
      <c r="AE26" s="122">
        <v>0.20333333333333334</v>
      </c>
      <c r="AF26" s="122">
        <f t="shared" ca="1" si="7"/>
        <v>0.42499999999999999</v>
      </c>
      <c r="AG26" s="122">
        <v>0.37166666666666665</v>
      </c>
      <c r="AL26" s="17">
        <v>4</v>
      </c>
      <c r="AM26" s="18" t="s">
        <v>65</v>
      </c>
      <c r="AN26" s="19">
        <v>674.82391304347834</v>
      </c>
      <c r="AO26" s="144">
        <v>46</v>
      </c>
      <c r="AP26" s="144">
        <v>44</v>
      </c>
      <c r="AQ26" s="122">
        <v>0.52173913043478259</v>
      </c>
      <c r="AR26" s="122">
        <f t="shared" ca="1" si="8"/>
        <v>4.3478260869565216E-2</v>
      </c>
      <c r="AS26" s="122">
        <v>0.43478260869565216</v>
      </c>
      <c r="AX26" s="17">
        <v>4</v>
      </c>
      <c r="AY26" s="18" t="s">
        <v>65</v>
      </c>
      <c r="AZ26" s="19">
        <v>0</v>
      </c>
      <c r="BA26" s="144">
        <v>4</v>
      </c>
      <c r="BB26" s="144">
        <v>0</v>
      </c>
      <c r="BC26" s="122">
        <v>0</v>
      </c>
      <c r="BD26" s="122">
        <f t="shared" ca="1" si="9"/>
        <v>1</v>
      </c>
      <c r="BE26" s="122">
        <v>0</v>
      </c>
    </row>
    <row r="31" spans="2:57" ht="29.25" customHeight="1" x14ac:dyDescent="0.25">
      <c r="B31" s="177" t="s">
        <v>84</v>
      </c>
      <c r="C31" s="178"/>
      <c r="D31" s="20" t="s">
        <v>88</v>
      </c>
      <c r="E31" s="20"/>
      <c r="F31" s="20"/>
      <c r="G31" s="1"/>
      <c r="H31" s="1"/>
      <c r="I31" s="1"/>
      <c r="N31" s="177" t="s">
        <v>85</v>
      </c>
      <c r="O31" s="178"/>
      <c r="P31" s="20" t="s">
        <v>88</v>
      </c>
      <c r="Q31" s="20"/>
      <c r="R31" s="20"/>
      <c r="S31" s="1"/>
      <c r="T31" s="1"/>
      <c r="U31" s="1"/>
      <c r="Z31" s="180"/>
      <c r="AA31" s="180"/>
      <c r="AB31" s="102"/>
      <c r="AC31" s="102"/>
      <c r="AD31" s="102"/>
      <c r="AE31" s="103"/>
      <c r="AF31" s="103"/>
      <c r="AG31" s="103"/>
    </row>
    <row r="32" spans="2:57" x14ac:dyDescent="0.25">
      <c r="B32" s="2"/>
      <c r="C32" s="12"/>
      <c r="D32" s="181"/>
      <c r="E32" s="181"/>
      <c r="F32" s="181"/>
      <c r="G32" s="181"/>
      <c r="H32" s="181"/>
      <c r="I32" s="182"/>
      <c r="N32" s="2"/>
      <c r="O32" s="12"/>
      <c r="P32" s="181"/>
      <c r="Q32" s="181"/>
      <c r="R32" s="181"/>
      <c r="S32" s="181"/>
      <c r="T32" s="181"/>
      <c r="U32" s="182"/>
      <c r="Z32" s="89"/>
      <c r="AA32" s="89"/>
      <c r="AB32" s="183"/>
      <c r="AC32" s="183"/>
      <c r="AD32" s="183"/>
      <c r="AE32" s="183"/>
      <c r="AF32" s="183"/>
      <c r="AG32" s="183"/>
    </row>
    <row r="33" spans="2:33" x14ac:dyDescent="0.25">
      <c r="B33" s="4"/>
      <c r="C33" s="5"/>
      <c r="D33" s="6" t="s">
        <v>0</v>
      </c>
      <c r="E33" s="6" t="s">
        <v>72</v>
      </c>
      <c r="F33" s="6" t="s">
        <v>74</v>
      </c>
      <c r="G33" s="24" t="s">
        <v>1</v>
      </c>
      <c r="H33" s="25" t="s">
        <v>2</v>
      </c>
      <c r="I33" s="24" t="s">
        <v>1</v>
      </c>
      <c r="N33" s="4"/>
      <c r="O33" s="5"/>
      <c r="P33" s="6" t="s">
        <v>0</v>
      </c>
      <c r="Q33" s="6" t="s">
        <v>72</v>
      </c>
      <c r="R33" s="6" t="s">
        <v>74</v>
      </c>
      <c r="S33" s="24" t="s">
        <v>1</v>
      </c>
      <c r="T33" s="25" t="s">
        <v>2</v>
      </c>
      <c r="U33" s="24" t="s">
        <v>1</v>
      </c>
      <c r="Z33" s="104"/>
      <c r="AA33" s="104"/>
      <c r="AB33" s="105"/>
      <c r="AC33" s="105"/>
      <c r="AD33" s="105"/>
      <c r="AE33" s="88"/>
      <c r="AF33" s="89"/>
      <c r="AG33" s="88"/>
    </row>
    <row r="34" spans="2:33" ht="15" customHeight="1" x14ac:dyDescent="0.25">
      <c r="B34" s="7" t="s">
        <v>3</v>
      </c>
      <c r="C34" s="8" t="s">
        <v>9</v>
      </c>
      <c r="D34" s="9" t="s">
        <v>4</v>
      </c>
      <c r="E34" s="9" t="s">
        <v>73</v>
      </c>
      <c r="F34" s="9" t="s">
        <v>73</v>
      </c>
      <c r="G34" s="26" t="s">
        <v>5</v>
      </c>
      <c r="H34" s="26" t="s">
        <v>6</v>
      </c>
      <c r="I34" s="26" t="s">
        <v>7</v>
      </c>
      <c r="N34" s="7" t="s">
        <v>3</v>
      </c>
      <c r="O34" s="8" t="s">
        <v>9</v>
      </c>
      <c r="P34" s="9" t="s">
        <v>4</v>
      </c>
      <c r="Q34" s="9" t="s">
        <v>73</v>
      </c>
      <c r="R34" s="9" t="s">
        <v>73</v>
      </c>
      <c r="S34" s="26" t="s">
        <v>5</v>
      </c>
      <c r="T34" s="26" t="s">
        <v>6</v>
      </c>
      <c r="U34" s="26" t="s">
        <v>7</v>
      </c>
      <c r="Z34" s="89"/>
      <c r="AA34" s="106"/>
      <c r="AB34" s="105"/>
      <c r="AC34" s="105"/>
      <c r="AD34" s="105"/>
      <c r="AE34" s="88"/>
      <c r="AF34" s="88"/>
      <c r="AG34" s="88"/>
    </row>
    <row r="35" spans="2:33" x14ac:dyDescent="0.25">
      <c r="B35" s="10" t="s">
        <v>8</v>
      </c>
      <c r="C35" s="11"/>
      <c r="D35" s="6"/>
      <c r="E35" s="6"/>
      <c r="F35" s="6"/>
      <c r="G35" s="24"/>
      <c r="H35" s="24"/>
      <c r="I35" s="24"/>
      <c r="N35" s="10" t="s">
        <v>8</v>
      </c>
      <c r="O35" s="11"/>
      <c r="P35" s="6"/>
      <c r="Q35" s="6"/>
      <c r="R35" s="6"/>
      <c r="S35" s="24"/>
      <c r="T35" s="24"/>
      <c r="U35" s="24"/>
      <c r="Z35" s="89"/>
      <c r="AA35" s="107"/>
      <c r="AB35" s="105"/>
      <c r="AC35" s="105"/>
      <c r="AD35" s="105"/>
      <c r="AE35" s="88"/>
      <c r="AF35" s="88"/>
      <c r="AG35" s="88"/>
    </row>
    <row r="36" spans="2:33" x14ac:dyDescent="0.25">
      <c r="B36" s="13">
        <v>0</v>
      </c>
      <c r="C36" s="14" t="s">
        <v>81</v>
      </c>
      <c r="D36" s="15"/>
      <c r="E36" s="15"/>
      <c r="F36" s="15"/>
      <c r="G36" s="27"/>
      <c r="H36" s="27"/>
      <c r="I36" s="27"/>
      <c r="N36" s="13">
        <v>0</v>
      </c>
      <c r="O36" s="14" t="s">
        <v>81</v>
      </c>
      <c r="P36" s="15"/>
      <c r="Q36" s="15"/>
      <c r="R36" s="15"/>
      <c r="S36" s="27"/>
      <c r="T36" s="27"/>
      <c r="U36" s="27"/>
      <c r="Z36" s="108"/>
      <c r="AA36" s="109"/>
      <c r="AB36" s="110"/>
      <c r="AC36" s="110"/>
      <c r="AD36" s="110"/>
      <c r="AE36" s="111"/>
      <c r="AF36" s="111"/>
      <c r="AG36" s="111"/>
    </row>
    <row r="37" spans="2:33" x14ac:dyDescent="0.25">
      <c r="B37" s="21">
        <v>1</v>
      </c>
      <c r="C37" s="22" t="s">
        <v>62</v>
      </c>
      <c r="D37" s="23">
        <v>-163.3768792866943</v>
      </c>
      <c r="E37" s="99">
        <v>1458</v>
      </c>
      <c r="F37" s="99">
        <v>1134</v>
      </c>
      <c r="G37" s="120">
        <v>0.53223593964334703</v>
      </c>
      <c r="H37" s="121">
        <f ca="1">(E37-F37)/E37</f>
        <v>0.22222222222222221</v>
      </c>
      <c r="I37" s="121">
        <v>0.24554183813443073</v>
      </c>
      <c r="N37" s="21">
        <v>1</v>
      </c>
      <c r="O37" s="22" t="s">
        <v>62</v>
      </c>
      <c r="P37" s="23">
        <v>-343.35966346153862</v>
      </c>
      <c r="Q37" s="99">
        <v>416</v>
      </c>
      <c r="R37" s="99">
        <v>363</v>
      </c>
      <c r="S37" s="120">
        <v>0.62980769230769229</v>
      </c>
      <c r="T37" s="121">
        <f ca="1">(Q37-R37)/Q37</f>
        <v>0.12740384615384615</v>
      </c>
      <c r="U37" s="121">
        <v>0.24278846153846154</v>
      </c>
      <c r="Z37" s="108"/>
      <c r="AA37" s="109"/>
      <c r="AB37" s="110"/>
      <c r="AC37" s="110"/>
      <c r="AD37" s="110"/>
      <c r="AE37" s="111"/>
      <c r="AF37" s="111"/>
      <c r="AG37" s="111"/>
    </row>
    <row r="38" spans="2:33" x14ac:dyDescent="0.25">
      <c r="B38" s="21">
        <v>2</v>
      </c>
      <c r="C38" s="22" t="s">
        <v>63</v>
      </c>
      <c r="D38" s="16">
        <v>-113.21876543209868</v>
      </c>
      <c r="E38" s="115">
        <v>1458</v>
      </c>
      <c r="F38" s="115">
        <v>1200</v>
      </c>
      <c r="G38" s="121">
        <v>0.49039780521262005</v>
      </c>
      <c r="H38" s="121">
        <f t="shared" ref="H38:H40" ca="1" si="10">(E38-F38)/E38</f>
        <v>0.17695473251028807</v>
      </c>
      <c r="I38" s="121">
        <v>0.33264746227709191</v>
      </c>
      <c r="N38" s="21">
        <v>2</v>
      </c>
      <c r="O38" s="22" t="s">
        <v>63</v>
      </c>
      <c r="P38" s="23">
        <v>-285.90021634615374</v>
      </c>
      <c r="Q38" s="114">
        <v>416</v>
      </c>
      <c r="R38" s="114">
        <v>369</v>
      </c>
      <c r="S38" s="121">
        <v>0.58173076923076927</v>
      </c>
      <c r="T38" s="121">
        <f t="shared" ref="T38:T40" ca="1" si="11">(Q38-R38)/Q38</f>
        <v>0.11298076923076923</v>
      </c>
      <c r="U38" s="121">
        <v>0.30528846153846156</v>
      </c>
      <c r="Z38" s="108"/>
      <c r="AA38" s="109"/>
      <c r="AB38" s="110"/>
      <c r="AC38" s="110"/>
      <c r="AD38" s="110"/>
      <c r="AE38" s="111"/>
      <c r="AF38" s="111"/>
      <c r="AG38" s="111"/>
    </row>
    <row r="39" spans="2:33" x14ac:dyDescent="0.25">
      <c r="B39" s="13">
        <v>3</v>
      </c>
      <c r="C39" s="14" t="s">
        <v>64</v>
      </c>
      <c r="D39" s="16">
        <v>-69.862551440329199</v>
      </c>
      <c r="E39" s="115">
        <v>1458</v>
      </c>
      <c r="F39" s="115">
        <v>1309</v>
      </c>
      <c r="G39" s="121">
        <v>0.49451303155006859</v>
      </c>
      <c r="H39" s="121">
        <f t="shared" ca="1" si="10"/>
        <v>0.10219478737997256</v>
      </c>
      <c r="I39" s="121">
        <v>0.40329218106995884</v>
      </c>
      <c r="N39" s="13">
        <v>3</v>
      </c>
      <c r="O39" s="14" t="s">
        <v>64</v>
      </c>
      <c r="P39" s="23">
        <v>-282.0408653846153</v>
      </c>
      <c r="Q39" s="114">
        <v>416</v>
      </c>
      <c r="R39" s="114">
        <v>389</v>
      </c>
      <c r="S39" s="121">
        <v>0.59375</v>
      </c>
      <c r="T39" s="121">
        <f t="shared" ca="1" si="11"/>
        <v>6.4903846153846159E-2</v>
      </c>
      <c r="U39" s="121">
        <v>0.34134615384615385</v>
      </c>
      <c r="Z39" s="108"/>
      <c r="AA39" s="109"/>
      <c r="AB39" s="110"/>
      <c r="AC39" s="110"/>
      <c r="AD39" s="110"/>
      <c r="AE39" s="111"/>
      <c r="AF39" s="111"/>
      <c r="AG39" s="111"/>
    </row>
    <row r="40" spans="2:33" x14ac:dyDescent="0.25">
      <c r="B40" s="17">
        <v>4</v>
      </c>
      <c r="C40" s="18" t="s">
        <v>65</v>
      </c>
      <c r="D40" s="19">
        <v>-168.10331275720145</v>
      </c>
      <c r="E40" s="116">
        <v>1458</v>
      </c>
      <c r="F40" s="116">
        <v>1341</v>
      </c>
      <c r="G40" s="122">
        <v>0.54046639231824412</v>
      </c>
      <c r="H40" s="122">
        <f t="shared" ca="1" si="10"/>
        <v>8.0246913580246909E-2</v>
      </c>
      <c r="I40" s="122">
        <v>0.37928669410150889</v>
      </c>
      <c r="N40" s="17">
        <v>4</v>
      </c>
      <c r="O40" s="18" t="s">
        <v>65</v>
      </c>
      <c r="P40" s="30">
        <v>-371.1768269230767</v>
      </c>
      <c r="Q40" s="119">
        <v>416</v>
      </c>
      <c r="R40" s="119">
        <v>395</v>
      </c>
      <c r="S40" s="122">
        <v>0.62259615384615385</v>
      </c>
      <c r="T40" s="122">
        <f t="shared" ca="1" si="11"/>
        <v>5.0480769230769232E-2</v>
      </c>
      <c r="U40" s="122">
        <v>0.32692307692307693</v>
      </c>
      <c r="Z40" s="108"/>
      <c r="AA40" s="109"/>
      <c r="AB40" s="110"/>
      <c r="AC40" s="110"/>
      <c r="AD40" s="110"/>
      <c r="AE40" s="111"/>
      <c r="AF40" s="111"/>
      <c r="AG40" s="111"/>
    </row>
    <row r="41" spans="2:33" x14ac:dyDescent="0.25">
      <c r="Z41" s="50"/>
      <c r="AA41" s="50"/>
      <c r="AB41" s="50"/>
      <c r="AC41" s="50"/>
      <c r="AD41" s="50"/>
      <c r="AE41" s="50"/>
      <c r="AF41" s="50"/>
      <c r="AG41" s="50"/>
    </row>
    <row r="42" spans="2:33" x14ac:dyDescent="0.25">
      <c r="Z42" s="50"/>
      <c r="AA42" s="50"/>
      <c r="AB42" s="50"/>
      <c r="AC42" s="50"/>
      <c r="AD42" s="50"/>
      <c r="AE42" s="50"/>
      <c r="AF42" s="50"/>
      <c r="AG42" s="50"/>
    </row>
    <row r="43" spans="2:33" x14ac:dyDescent="0.25">
      <c r="Z43" s="50"/>
      <c r="AA43" s="50"/>
      <c r="AB43" s="50"/>
      <c r="AC43" s="50"/>
      <c r="AD43" s="50"/>
      <c r="AE43" s="50"/>
      <c r="AF43" s="50"/>
      <c r="AG43" s="50"/>
    </row>
    <row r="44" spans="2:33" x14ac:dyDescent="0.25">
      <c r="Z44" s="50"/>
      <c r="AA44" s="50"/>
      <c r="AB44" s="50"/>
      <c r="AC44" s="50"/>
      <c r="AD44" s="50"/>
      <c r="AE44" s="50"/>
      <c r="AF44" s="50"/>
      <c r="AG44" s="50"/>
    </row>
    <row r="45" spans="2:33" x14ac:dyDescent="0.25">
      <c r="Z45" s="50"/>
      <c r="AA45" s="50"/>
      <c r="AB45" s="50"/>
      <c r="AC45" s="50"/>
      <c r="AD45" s="50"/>
      <c r="AE45" s="50"/>
      <c r="AF45" s="50"/>
      <c r="AG45" s="50"/>
    </row>
    <row r="46" spans="2:33" ht="30.75" customHeight="1" x14ac:dyDescent="0.25">
      <c r="B46" s="177" t="s">
        <v>86</v>
      </c>
      <c r="C46" s="178"/>
      <c r="D46" s="20" t="s">
        <v>88</v>
      </c>
      <c r="E46" s="20"/>
      <c r="F46" s="20"/>
      <c r="G46" s="1"/>
      <c r="H46" s="1"/>
      <c r="I46" s="1"/>
      <c r="N46" s="177" t="s">
        <v>87</v>
      </c>
      <c r="O46" s="178"/>
      <c r="P46" s="20" t="s">
        <v>88</v>
      </c>
      <c r="Q46" s="20"/>
      <c r="R46" s="20"/>
      <c r="S46" s="1"/>
      <c r="T46" s="1"/>
      <c r="U46" s="1"/>
      <c r="Z46" s="179"/>
      <c r="AA46" s="179"/>
      <c r="AB46" s="102"/>
      <c r="AC46" s="102"/>
      <c r="AD46" s="102"/>
      <c r="AE46" s="103"/>
      <c r="AF46" s="103"/>
      <c r="AG46" s="103"/>
    </row>
    <row r="47" spans="2:33" x14ac:dyDescent="0.25">
      <c r="B47" s="2"/>
      <c r="C47" s="12"/>
      <c r="D47" s="181"/>
      <c r="E47" s="181"/>
      <c r="F47" s="181"/>
      <c r="G47" s="181"/>
      <c r="H47" s="181"/>
      <c r="I47" s="182"/>
      <c r="N47" s="2"/>
      <c r="O47" s="12"/>
      <c r="P47" s="181"/>
      <c r="Q47" s="181"/>
      <c r="R47" s="181"/>
      <c r="S47" s="181"/>
      <c r="T47" s="181"/>
      <c r="U47" s="182"/>
      <c r="Z47" s="89"/>
      <c r="AA47" s="89"/>
      <c r="AB47" s="183"/>
      <c r="AC47" s="183"/>
      <c r="AD47" s="183"/>
      <c r="AE47" s="183"/>
      <c r="AF47" s="183"/>
      <c r="AG47" s="183"/>
    </row>
    <row r="48" spans="2:33" x14ac:dyDescent="0.25">
      <c r="B48" s="4"/>
      <c r="C48" s="5"/>
      <c r="D48" s="6" t="s">
        <v>0</v>
      </c>
      <c r="E48" s="6" t="s">
        <v>72</v>
      </c>
      <c r="F48" s="6" t="s">
        <v>74</v>
      </c>
      <c r="G48" s="24" t="s">
        <v>1</v>
      </c>
      <c r="H48" s="25" t="s">
        <v>2</v>
      </c>
      <c r="I48" s="24" t="s">
        <v>1</v>
      </c>
      <c r="N48" s="4"/>
      <c r="O48" s="5"/>
      <c r="P48" s="6" t="s">
        <v>0</v>
      </c>
      <c r="Q48" s="6" t="s">
        <v>72</v>
      </c>
      <c r="R48" s="6" t="s">
        <v>74</v>
      </c>
      <c r="S48" s="24" t="s">
        <v>1</v>
      </c>
      <c r="T48" s="25" t="s">
        <v>2</v>
      </c>
      <c r="U48" s="24" t="s">
        <v>1</v>
      </c>
      <c r="Z48" s="104"/>
      <c r="AA48" s="104"/>
      <c r="AB48" s="105"/>
      <c r="AC48" s="105"/>
      <c r="AD48" s="105"/>
      <c r="AE48" s="88"/>
      <c r="AF48" s="89"/>
      <c r="AG48" s="88"/>
    </row>
    <row r="49" spans="2:33" x14ac:dyDescent="0.25">
      <c r="B49" s="7" t="s">
        <v>3</v>
      </c>
      <c r="C49" s="8" t="s">
        <v>9</v>
      </c>
      <c r="D49" s="9" t="s">
        <v>4</v>
      </c>
      <c r="E49" s="9" t="s">
        <v>73</v>
      </c>
      <c r="F49" s="9" t="s">
        <v>73</v>
      </c>
      <c r="G49" s="26" t="s">
        <v>5</v>
      </c>
      <c r="H49" s="26" t="s">
        <v>6</v>
      </c>
      <c r="I49" s="26" t="s">
        <v>7</v>
      </c>
      <c r="N49" s="7" t="s">
        <v>3</v>
      </c>
      <c r="O49" s="8" t="s">
        <v>9</v>
      </c>
      <c r="P49" s="9" t="s">
        <v>4</v>
      </c>
      <c r="Q49" s="9" t="s">
        <v>73</v>
      </c>
      <c r="R49" s="9" t="s">
        <v>73</v>
      </c>
      <c r="S49" s="26" t="s">
        <v>5</v>
      </c>
      <c r="T49" s="26" t="s">
        <v>6</v>
      </c>
      <c r="U49" s="26" t="s">
        <v>7</v>
      </c>
      <c r="Z49" s="89"/>
      <c r="AA49" s="106"/>
      <c r="AB49" s="105"/>
      <c r="AC49" s="105"/>
      <c r="AD49" s="105"/>
      <c r="AE49" s="88"/>
      <c r="AF49" s="88"/>
      <c r="AG49" s="88"/>
    </row>
    <row r="50" spans="2:33" x14ac:dyDescent="0.25">
      <c r="B50" s="10" t="s">
        <v>8</v>
      </c>
      <c r="C50" s="11"/>
      <c r="D50" s="6"/>
      <c r="E50" s="6"/>
      <c r="F50" s="6"/>
      <c r="G50" s="24"/>
      <c r="H50" s="24"/>
      <c r="I50" s="24"/>
      <c r="N50" s="10" t="s">
        <v>8</v>
      </c>
      <c r="O50" s="11"/>
      <c r="P50" s="6"/>
      <c r="Q50" s="6"/>
      <c r="R50" s="6"/>
      <c r="S50" s="24"/>
      <c r="T50" s="24"/>
      <c r="U50" s="24"/>
      <c r="Z50" s="89"/>
      <c r="AA50" s="107"/>
      <c r="AB50" s="105"/>
      <c r="AC50" s="105"/>
      <c r="AD50" s="105"/>
      <c r="AE50" s="88"/>
      <c r="AF50" s="88"/>
      <c r="AG50" s="88"/>
    </row>
    <row r="51" spans="2:33" x14ac:dyDescent="0.25">
      <c r="B51" s="13">
        <v>0</v>
      </c>
      <c r="C51" s="14" t="s">
        <v>81</v>
      </c>
      <c r="D51" s="15"/>
      <c r="E51" s="15"/>
      <c r="F51" s="15"/>
      <c r="G51" s="27"/>
      <c r="H51" s="27"/>
      <c r="I51" s="27"/>
      <c r="N51" s="13">
        <v>0</v>
      </c>
      <c r="O51" s="14" t="s">
        <v>81</v>
      </c>
      <c r="P51" s="15"/>
      <c r="Q51" s="15"/>
      <c r="R51" s="15"/>
      <c r="S51" s="27"/>
      <c r="T51" s="27"/>
      <c r="U51" s="27"/>
      <c r="Z51" s="108"/>
      <c r="AA51" s="109"/>
      <c r="AB51" s="110"/>
      <c r="AC51" s="110"/>
      <c r="AD51" s="110"/>
      <c r="AE51" s="111"/>
      <c r="AF51" s="111"/>
      <c r="AG51" s="111"/>
    </row>
    <row r="52" spans="2:33" x14ac:dyDescent="0.25">
      <c r="B52" s="21">
        <v>1</v>
      </c>
      <c r="C52" s="22" t="s">
        <v>62</v>
      </c>
      <c r="D52" s="23">
        <v>-435.98530938123736</v>
      </c>
      <c r="E52" s="99">
        <v>501</v>
      </c>
      <c r="F52" s="99">
        <v>402</v>
      </c>
      <c r="G52" s="101">
        <v>0.62674650698602796</v>
      </c>
      <c r="H52" s="28">
        <f ca="1">(E52-F52)/E52</f>
        <v>0.19760479041916168</v>
      </c>
      <c r="I52" s="28">
        <v>0.17564870259481039</v>
      </c>
      <c r="N52" s="21">
        <v>1</v>
      </c>
      <c r="O52" s="22" t="s">
        <v>62</v>
      </c>
      <c r="P52" s="23">
        <v>-953.6925210084039</v>
      </c>
      <c r="Q52" s="99">
        <v>119</v>
      </c>
      <c r="R52" s="99">
        <v>108</v>
      </c>
      <c r="S52" s="101">
        <v>0.79831932773109249</v>
      </c>
      <c r="T52" s="28">
        <f ca="1">(Q52-R52)/Q52</f>
        <v>9.2436974789915971E-2</v>
      </c>
      <c r="U52" s="28">
        <v>0.1092436974789916</v>
      </c>
      <c r="Z52" s="108"/>
      <c r="AA52" s="109"/>
      <c r="AB52" s="110"/>
      <c r="AC52" s="110"/>
      <c r="AD52" s="110"/>
      <c r="AE52" s="111"/>
      <c r="AF52" s="111"/>
      <c r="AG52" s="111"/>
    </row>
    <row r="53" spans="2:33" x14ac:dyDescent="0.25">
      <c r="B53" s="21">
        <v>2</v>
      </c>
      <c r="C53" s="22" t="s">
        <v>63</v>
      </c>
      <c r="D53" s="23">
        <v>-394.40343313373256</v>
      </c>
      <c r="E53" s="114">
        <v>501</v>
      </c>
      <c r="F53" s="114">
        <v>414</v>
      </c>
      <c r="G53" s="117">
        <v>0.59281437125748504</v>
      </c>
      <c r="H53" s="28">
        <f t="shared" ref="H53:H55" ca="1" si="12">(E53-F53)/E53</f>
        <v>0.17365269461077845</v>
      </c>
      <c r="I53" s="28">
        <v>0.23353293413173654</v>
      </c>
      <c r="N53" s="21">
        <v>2</v>
      </c>
      <c r="O53" s="22" t="s">
        <v>63</v>
      </c>
      <c r="P53" s="23">
        <v>-978.31588235294168</v>
      </c>
      <c r="Q53" s="114">
        <v>119</v>
      </c>
      <c r="R53" s="114">
        <v>111</v>
      </c>
      <c r="S53" s="117">
        <v>0.77310924369747902</v>
      </c>
      <c r="T53" s="28">
        <f t="shared" ref="T53:T55" ca="1" si="13">(Q53-R53)/Q53</f>
        <v>6.7226890756302518E-2</v>
      </c>
      <c r="U53" s="28">
        <v>0.15966386554621848</v>
      </c>
      <c r="Z53" s="108"/>
      <c r="AA53" s="109"/>
      <c r="AB53" s="110"/>
      <c r="AC53" s="110"/>
      <c r="AD53" s="110"/>
      <c r="AE53" s="111"/>
      <c r="AF53" s="111"/>
      <c r="AG53" s="111"/>
    </row>
    <row r="54" spans="2:33" x14ac:dyDescent="0.25">
      <c r="B54" s="13">
        <v>3</v>
      </c>
      <c r="C54" s="14" t="s">
        <v>64</v>
      </c>
      <c r="D54" s="23">
        <v>-399.81447105788408</v>
      </c>
      <c r="E54" s="114">
        <v>501</v>
      </c>
      <c r="F54" s="114">
        <v>451</v>
      </c>
      <c r="G54" s="117">
        <v>0.6227544910179641</v>
      </c>
      <c r="H54" s="28">
        <f t="shared" ca="1" si="12"/>
        <v>9.9800399201596807E-2</v>
      </c>
      <c r="I54" s="28">
        <v>0.27744510978043913</v>
      </c>
      <c r="N54" s="13">
        <v>3</v>
      </c>
      <c r="O54" s="14" t="s">
        <v>64</v>
      </c>
      <c r="P54" s="23">
        <v>-990.89915966386548</v>
      </c>
      <c r="Q54" s="114">
        <v>119</v>
      </c>
      <c r="R54" s="114">
        <v>114</v>
      </c>
      <c r="S54" s="117">
        <v>0.78991596638655459</v>
      </c>
      <c r="T54" s="28">
        <f t="shared" ca="1" si="13"/>
        <v>4.2016806722689079E-2</v>
      </c>
      <c r="U54" s="28">
        <v>0.16806722689075632</v>
      </c>
      <c r="Z54" s="108"/>
      <c r="AA54" s="109"/>
      <c r="AB54" s="110"/>
      <c r="AC54" s="110"/>
      <c r="AD54" s="110"/>
      <c r="AE54" s="111"/>
      <c r="AF54" s="111"/>
      <c r="AG54" s="111"/>
    </row>
    <row r="55" spans="2:33" x14ac:dyDescent="0.25">
      <c r="B55" s="17">
        <v>4</v>
      </c>
      <c r="C55" s="18" t="s">
        <v>65</v>
      </c>
      <c r="D55" s="30">
        <v>-509.75842315369221</v>
      </c>
      <c r="E55" s="119">
        <v>501</v>
      </c>
      <c r="F55" s="119">
        <v>461</v>
      </c>
      <c r="G55" s="118">
        <v>0.63872255489021956</v>
      </c>
      <c r="H55" s="29">
        <f t="shared" ca="1" si="12"/>
        <v>7.9840319361277445E-2</v>
      </c>
      <c r="I55" s="29">
        <v>0.28143712574850299</v>
      </c>
      <c r="N55" s="17">
        <v>4</v>
      </c>
      <c r="O55" s="18" t="s">
        <v>65</v>
      </c>
      <c r="P55" s="30">
        <v>-1099.3350420168067</v>
      </c>
      <c r="Q55" s="119">
        <v>119</v>
      </c>
      <c r="R55" s="119">
        <v>117</v>
      </c>
      <c r="S55" s="118">
        <v>0.79831932773109249</v>
      </c>
      <c r="T55" s="29">
        <f t="shared" ca="1" si="13"/>
        <v>1.680672268907563E-2</v>
      </c>
      <c r="U55" s="29">
        <v>0.18487394957983194</v>
      </c>
      <c r="Z55" s="108"/>
      <c r="AA55" s="109"/>
      <c r="AB55" s="110"/>
      <c r="AC55" s="110"/>
      <c r="AD55" s="110"/>
      <c r="AE55" s="111"/>
      <c r="AF55" s="111"/>
      <c r="AG55" s="111"/>
    </row>
  </sheetData>
  <mergeCells count="32">
    <mergeCell ref="B2:C2"/>
    <mergeCell ref="N2:O2"/>
    <mergeCell ref="Z2:AA2"/>
    <mergeCell ref="AL2:AM2"/>
    <mergeCell ref="AX2:AY2"/>
    <mergeCell ref="AZ3:BE3"/>
    <mergeCell ref="B17:C17"/>
    <mergeCell ref="N17:O17"/>
    <mergeCell ref="Z17:AA17"/>
    <mergeCell ref="D18:I18"/>
    <mergeCell ref="P18:U18"/>
    <mergeCell ref="AB18:AG18"/>
    <mergeCell ref="AN18:AS18"/>
    <mergeCell ref="AZ18:BE18"/>
    <mergeCell ref="D3:I3"/>
    <mergeCell ref="P3:U3"/>
    <mergeCell ref="AB3:AG3"/>
    <mergeCell ref="AN3:AS3"/>
    <mergeCell ref="AL17:AM17"/>
    <mergeCell ref="AX17:AY17"/>
    <mergeCell ref="AB47:AG47"/>
    <mergeCell ref="B31:C31"/>
    <mergeCell ref="N31:O31"/>
    <mergeCell ref="Z31:AA31"/>
    <mergeCell ref="D32:I32"/>
    <mergeCell ref="P32:U32"/>
    <mergeCell ref="AB32:AG32"/>
    <mergeCell ref="B46:C46"/>
    <mergeCell ref="N46:O46"/>
    <mergeCell ref="Z46:AA46"/>
    <mergeCell ref="D47:I47"/>
    <mergeCell ref="P47:U4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87B8F672D2E8E4A8EE93BB2E8ED62A3" ma:contentTypeVersion="7" ma:contentTypeDescription="Create a new document." ma:contentTypeScope="" ma:versionID="b17d363a749a0dd7b18e04a3e036763c">
  <xsd:schema xmlns:xsd="http://www.w3.org/2001/XMLSchema" xmlns:xs="http://www.w3.org/2001/XMLSchema" xmlns:p="http://schemas.microsoft.com/office/2006/metadata/properties" targetNamespace="http://schemas.microsoft.com/office/2006/metadata/properties" ma:root="true" ma:fieldsID="eb3c3c0331fc2e6bc2154b81f750dc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53009BB-07AB-4909-821A-78394A3C96A5}"/>
</file>

<file path=customXml/itemProps2.xml><?xml version="1.0" encoding="utf-8"?>
<ds:datastoreItem xmlns:ds="http://schemas.openxmlformats.org/officeDocument/2006/customXml" ds:itemID="{99AEED7F-7078-4B12-8B6B-B2CD47585615}"/>
</file>

<file path=customXml/itemProps3.xml><?xml version="1.0" encoding="utf-8"?>
<ds:datastoreItem xmlns:ds="http://schemas.openxmlformats.org/officeDocument/2006/customXml" ds:itemID="{24C9F81A-FA08-45E9-A0D4-17112041715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Decision Making Parametrics</vt:lpstr>
      <vt:lpstr>Report Tables</vt:lpstr>
      <vt:lpstr>0 vs Int 5</vt:lpstr>
      <vt:lpstr>90 % summary</vt:lpstr>
      <vt:lpstr>92 % summary</vt:lpstr>
      <vt:lpstr>95 % summary</vt:lpstr>
      <vt:lpstr>98 % summary</vt:lpstr>
      <vt:lpstr>Scenario 0</vt:lpstr>
      <vt:lpstr>Scenario 24</vt:lpstr>
      <vt:lpstr>Scenario I-16</vt:lpstr>
      <vt:lpstr>Scenario Int-5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Schroeder</dc:creator>
  <cp:lastModifiedBy>David Schroeder</cp:lastModifiedBy>
  <dcterms:created xsi:type="dcterms:W3CDTF">2015-05-02T16:47:13Z</dcterms:created>
  <dcterms:modified xsi:type="dcterms:W3CDTF">2015-07-07T13:46:12Z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0x010100987B8F672D2E8E4A8EE93BB2E8ED62A3</vt:lpwstr>
  </property>
</Properties>
</file>